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5600" windowHeight="8190" tabRatio="367"/>
  </bookViews>
  <sheets>
    <sheet name="Rocznik" sheetId="1" r:id="rId1"/>
  </sheets>
  <definedNames>
    <definedName name="_xlnm._FilterDatabase" localSheetId="0" hidden="1">Rocznik!$A$4:$IT$4</definedName>
  </definedNames>
  <calcPr calcId="125725"/>
</workbook>
</file>

<file path=xl/calcChain.xml><?xml version="1.0" encoding="utf-8"?>
<calcChain xmlns="http://schemas.openxmlformats.org/spreadsheetml/2006/main">
  <c r="X5" i="1"/>
  <c r="X8"/>
  <c r="X130"/>
  <c r="X175"/>
  <c r="X24"/>
  <c r="X64"/>
  <c r="X135"/>
  <c r="X178"/>
  <c r="X205"/>
  <c r="X189"/>
  <c r="X113"/>
  <c r="X13"/>
  <c r="X176"/>
  <c r="X18"/>
  <c r="X6"/>
  <c r="X128"/>
  <c r="X11"/>
  <c r="X193"/>
  <c r="X20"/>
  <c r="X63"/>
  <c r="X91"/>
  <c r="X201"/>
  <c r="X12"/>
  <c r="X210"/>
  <c r="X17"/>
  <c r="X87"/>
  <c r="X14"/>
  <c r="X66"/>
  <c r="X19"/>
  <c r="X170"/>
  <c r="X167"/>
  <c r="X73"/>
  <c r="X138"/>
  <c r="X26"/>
  <c r="X44"/>
  <c r="X55"/>
  <c r="X10"/>
  <c r="X86"/>
  <c r="X30"/>
  <c r="X49"/>
  <c r="X16"/>
  <c r="X57"/>
  <c r="X97"/>
  <c r="X31"/>
  <c r="X169"/>
  <c r="X15"/>
  <c r="X177"/>
  <c r="X58"/>
  <c r="X197"/>
  <c r="X7"/>
  <c r="X25"/>
  <c r="X154"/>
  <c r="X132"/>
  <c r="X164"/>
  <c r="X53"/>
  <c r="X28"/>
  <c r="X76"/>
  <c r="X90"/>
  <c r="X68"/>
  <c r="X191"/>
  <c r="X136"/>
  <c r="X157"/>
  <c r="X70"/>
  <c r="X74"/>
  <c r="X29"/>
  <c r="X207"/>
  <c r="X151"/>
  <c r="X40"/>
  <c r="X182"/>
  <c r="X56"/>
  <c r="X104"/>
  <c r="X96"/>
  <c r="X156"/>
  <c r="X186"/>
  <c r="X174"/>
  <c r="X134"/>
  <c r="X203"/>
  <c r="X62"/>
  <c r="X206"/>
  <c r="X208"/>
  <c r="X85"/>
  <c r="X100"/>
  <c r="X71"/>
  <c r="X61"/>
  <c r="X148"/>
  <c r="X161"/>
  <c r="X120"/>
  <c r="X94"/>
  <c r="X84"/>
  <c r="X22"/>
  <c r="X179"/>
  <c r="X83"/>
  <c r="X72"/>
  <c r="X105"/>
  <c r="X152"/>
  <c r="X33"/>
  <c r="X92"/>
  <c r="X75"/>
  <c r="X27"/>
  <c r="X211"/>
  <c r="X133"/>
  <c r="X145"/>
  <c r="X82"/>
  <c r="X32"/>
  <c r="X88"/>
  <c r="X23"/>
  <c r="X106"/>
  <c r="X190"/>
  <c r="X36"/>
  <c r="X199"/>
  <c r="X111"/>
  <c r="X21"/>
  <c r="X79"/>
  <c r="X114"/>
  <c r="X52"/>
  <c r="X47"/>
  <c r="X42"/>
  <c r="X183"/>
  <c r="X142"/>
  <c r="X45"/>
  <c r="X137"/>
  <c r="X39"/>
  <c r="X81"/>
  <c r="X48"/>
  <c r="X163"/>
  <c r="X112"/>
  <c r="X34"/>
  <c r="X37"/>
  <c r="X118"/>
  <c r="X50"/>
  <c r="X166"/>
  <c r="X65"/>
  <c r="X46"/>
  <c r="X59"/>
  <c r="X60"/>
  <c r="X69"/>
  <c r="X143"/>
  <c r="X38"/>
  <c r="X101"/>
  <c r="X162"/>
  <c r="X93"/>
  <c r="X125"/>
  <c r="X121"/>
  <c r="X89"/>
  <c r="X119"/>
  <c r="X159"/>
  <c r="X54"/>
  <c r="X171"/>
  <c r="X43"/>
  <c r="X102"/>
  <c r="X181"/>
  <c r="X98"/>
  <c r="X158"/>
  <c r="X180"/>
  <c r="X41"/>
  <c r="X78"/>
  <c r="X77"/>
  <c r="X200"/>
  <c r="X35"/>
  <c r="X51"/>
  <c r="X185"/>
  <c r="X80"/>
  <c r="X188"/>
  <c r="X107"/>
  <c r="X146"/>
  <c r="X140"/>
  <c r="X115"/>
  <c r="X127"/>
  <c r="X126"/>
  <c r="X144"/>
  <c r="X95"/>
  <c r="X123"/>
  <c r="X198"/>
  <c r="X108"/>
  <c r="X103"/>
  <c r="X184"/>
  <c r="X131"/>
  <c r="X109"/>
  <c r="X110"/>
  <c r="X202"/>
  <c r="X213"/>
  <c r="X67"/>
  <c r="X117"/>
  <c r="X212"/>
  <c r="X9"/>
  <c r="X165"/>
  <c r="X116"/>
  <c r="X122"/>
  <c r="X139"/>
  <c r="X141"/>
  <c r="X129"/>
  <c r="X172"/>
  <c r="X173"/>
  <c r="X153"/>
  <c r="X147"/>
  <c r="X149"/>
  <c r="X150"/>
  <c r="X187"/>
  <c r="X194"/>
  <c r="X160"/>
  <c r="X99"/>
  <c r="X155"/>
  <c r="X168"/>
  <c r="X204"/>
  <c r="X192"/>
  <c r="X214"/>
  <c r="X196"/>
  <c r="X124"/>
  <c r="X209"/>
  <c r="X215"/>
  <c r="X195"/>
  <c r="Y6"/>
  <c r="E6" s="1"/>
  <c r="Y204"/>
  <c r="E204" s="1"/>
  <c r="Y124"/>
  <c r="E124" s="1"/>
  <c r="Y214"/>
  <c r="E214" s="1"/>
  <c r="Y41"/>
  <c r="E41" s="1"/>
  <c r="Y187"/>
  <c r="E187" s="1"/>
  <c r="Y8"/>
  <c r="E8" s="1"/>
  <c r="Y196"/>
  <c r="E196" s="1"/>
  <c r="Y203"/>
  <c r="E203" s="1"/>
  <c r="Y29"/>
  <c r="E29" s="1"/>
  <c r="Y139"/>
  <c r="E139" s="1"/>
  <c r="Y80"/>
  <c r="E80" s="1"/>
  <c r="Y213"/>
  <c r="E213" s="1"/>
  <c r="Y99"/>
  <c r="E99" s="1"/>
  <c r="Y178"/>
  <c r="E178" s="1"/>
  <c r="Y9"/>
  <c r="E9" s="1"/>
  <c r="Y194"/>
  <c r="E194" s="1"/>
  <c r="Y14"/>
  <c r="E14" s="1"/>
  <c r="Y210"/>
  <c r="E210" s="1"/>
  <c r="Y202"/>
  <c r="E202" s="1"/>
  <c r="Y212"/>
  <c r="E212" s="1"/>
  <c r="Y209"/>
  <c r="E209" s="1"/>
  <c r="Y192"/>
  <c r="E192" s="1"/>
  <c r="Y148"/>
  <c r="E148" s="1"/>
  <c r="Y57"/>
  <c r="E57" s="1"/>
  <c r="Y103"/>
  <c r="E103" s="1"/>
  <c r="Y155"/>
  <c r="E155" s="1"/>
  <c r="Y82"/>
  <c r="E82" s="1"/>
  <c r="Y173"/>
  <c r="E173" s="1"/>
  <c r="Y150"/>
  <c r="E150" s="1"/>
  <c r="Y211"/>
  <c r="E211" s="1"/>
  <c r="Y125"/>
  <c r="E125" s="1"/>
  <c r="Y215"/>
  <c r="E215" s="1"/>
  <c r="Y18"/>
  <c r="E18" s="1"/>
  <c r="Y188"/>
  <c r="E188" s="1"/>
  <c r="Y160"/>
  <c r="E160" s="1"/>
  <c r="Y163"/>
  <c r="E163" s="1"/>
  <c r="Y208"/>
  <c r="E208" s="1"/>
  <c r="Y20"/>
  <c r="E20" s="1"/>
  <c r="Y207"/>
  <c r="E207" s="1"/>
  <c r="Y97"/>
  <c r="E97" s="1"/>
  <c r="Y108"/>
  <c r="E108" s="1"/>
  <c r="Y165"/>
  <c r="E165" s="1"/>
  <c r="Y206"/>
  <c r="E206" s="1"/>
  <c r="Y136"/>
  <c r="E136" s="1"/>
  <c r="Y129"/>
  <c r="E129" s="1"/>
  <c r="Y142"/>
  <c r="E142" s="1"/>
  <c r="Y119"/>
  <c r="E119" s="1"/>
  <c r="Y143"/>
  <c r="E143" s="1"/>
  <c r="Y161"/>
  <c r="E161" s="1"/>
  <c r="Y146"/>
  <c r="E146" s="1"/>
  <c r="Y183"/>
  <c r="E183" s="1"/>
  <c r="Y182"/>
  <c r="E182" s="1"/>
  <c r="Y170"/>
  <c r="E170" s="1"/>
  <c r="Y171"/>
  <c r="E171" s="1"/>
  <c r="Y168"/>
  <c r="E168" s="1"/>
  <c r="Y122"/>
  <c r="E122" s="1"/>
  <c r="Y7"/>
  <c r="E7" s="1"/>
  <c r="Y200"/>
  <c r="E200" s="1"/>
  <c r="Y198"/>
  <c r="E198" s="1"/>
  <c r="Y180"/>
  <c r="E180" s="1"/>
  <c r="Y199"/>
  <c r="E199" s="1"/>
  <c r="Y147"/>
  <c r="E147" s="1"/>
  <c r="Y205"/>
  <c r="E205" s="1"/>
  <c r="Y172"/>
  <c r="E172" s="1"/>
  <c r="Y133"/>
  <c r="E133" s="1"/>
  <c r="Y177"/>
  <c r="E177" s="1"/>
  <c r="Y191"/>
  <c r="E191" s="1"/>
  <c r="Y149"/>
  <c r="E149" s="1"/>
  <c r="Y153"/>
  <c r="E153" s="1"/>
  <c r="Y106"/>
  <c r="E106" s="1"/>
  <c r="Y159"/>
  <c r="E159" s="1"/>
  <c r="Y193"/>
  <c r="E193" s="1"/>
  <c r="Y195"/>
  <c r="E195" s="1"/>
  <c r="Y135"/>
  <c r="E135" s="1"/>
  <c r="Y186"/>
  <c r="E186" s="1"/>
  <c r="Y197"/>
  <c r="E197" s="1"/>
  <c r="Y184"/>
  <c r="E184" s="1"/>
  <c r="Y164"/>
  <c r="E164" s="1"/>
  <c r="Y126"/>
  <c r="E126" s="1"/>
  <c r="Y123"/>
  <c r="E123" s="1"/>
  <c r="Y137"/>
  <c r="E137" s="1"/>
  <c r="Y85"/>
  <c r="E85" s="1"/>
  <c r="Y189"/>
  <c r="E189" s="1"/>
  <c r="Y120"/>
  <c r="E120" s="1"/>
  <c r="Y107"/>
  <c r="E107" s="1"/>
  <c r="Y118"/>
  <c r="E118" s="1"/>
  <c r="Y145"/>
  <c r="E145" s="1"/>
  <c r="Y131"/>
  <c r="E131" s="1"/>
  <c r="Y67"/>
  <c r="E67" s="1"/>
  <c r="Y90"/>
  <c r="E90" s="1"/>
  <c r="Y77"/>
  <c r="E77" s="1"/>
  <c r="Y114"/>
  <c r="E114" s="1"/>
  <c r="Y167"/>
  <c r="E167" s="1"/>
  <c r="Y152"/>
  <c r="E152" s="1"/>
  <c r="Y19"/>
  <c r="E19" s="1"/>
  <c r="Y111"/>
  <c r="E111" s="1"/>
  <c r="Y35"/>
  <c r="E35" s="1"/>
  <c r="Y44"/>
  <c r="E44" s="1"/>
  <c r="Y141"/>
  <c r="E141" s="1"/>
  <c r="Y72"/>
  <c r="E72" s="1"/>
  <c r="Y158"/>
  <c r="E158" s="1"/>
  <c r="Y117"/>
  <c r="E117" s="1"/>
  <c r="Y169"/>
  <c r="E169" s="1"/>
  <c r="Y190"/>
  <c r="E190" s="1"/>
  <c r="Y40"/>
  <c r="E40" s="1"/>
  <c r="Y116"/>
  <c r="E116" s="1"/>
  <c r="Y138"/>
  <c r="E138" s="1"/>
  <c r="Y83"/>
  <c r="E83" s="1"/>
  <c r="Y49"/>
  <c r="E49" s="1"/>
  <c r="Y154"/>
  <c r="E154" s="1"/>
  <c r="Y91"/>
  <c r="E91" s="1"/>
  <c r="Y128"/>
  <c r="E128" s="1"/>
  <c r="Y71"/>
  <c r="E71" s="1"/>
  <c r="Y98"/>
  <c r="E98" s="1"/>
  <c r="Y185"/>
  <c r="E185" s="1"/>
  <c r="Y33"/>
  <c r="E33" s="1"/>
  <c r="Y93"/>
  <c r="E93" s="1"/>
  <c r="Y66"/>
  <c r="E66" s="1"/>
  <c r="Y175"/>
  <c r="E175" s="1"/>
  <c r="Y174"/>
  <c r="E174" s="1"/>
  <c r="Y121"/>
  <c r="E121" s="1"/>
  <c r="Y78"/>
  <c r="E78" s="1"/>
  <c r="Y75"/>
  <c r="E75" s="1"/>
  <c r="Y51"/>
  <c r="E51" s="1"/>
  <c r="Y140"/>
  <c r="E140" s="1"/>
  <c r="Y157"/>
  <c r="E157" s="1"/>
  <c r="Y101"/>
  <c r="E101" s="1"/>
  <c r="Y112"/>
  <c r="E112" s="1"/>
  <c r="Y96"/>
  <c r="E96" s="1"/>
  <c r="Y162"/>
  <c r="E162" s="1"/>
  <c r="Y110"/>
  <c r="E110" s="1"/>
  <c r="Y156"/>
  <c r="E156" s="1"/>
  <c r="Y201"/>
  <c r="E201" s="1"/>
  <c r="Y62"/>
  <c r="E62" s="1"/>
  <c r="Y55"/>
  <c r="E55" s="1"/>
  <c r="Y84"/>
  <c r="E84" s="1"/>
  <c r="Y43"/>
  <c r="E43" s="1"/>
  <c r="Y53"/>
  <c r="E53" s="1"/>
  <c r="Y132"/>
  <c r="E132" s="1"/>
  <c r="Y23"/>
  <c r="E23" s="1"/>
  <c r="Y104"/>
  <c r="E104" s="1"/>
  <c r="Y38"/>
  <c r="E38" s="1"/>
  <c r="Y176"/>
  <c r="E176" s="1"/>
  <c r="Y56"/>
  <c r="E56" s="1"/>
  <c r="Y95"/>
  <c r="E95" s="1"/>
  <c r="Y88"/>
  <c r="E88" s="1"/>
  <c r="Y166"/>
  <c r="E166" s="1"/>
  <c r="Y92"/>
  <c r="E92" s="1"/>
  <c r="Y151"/>
  <c r="E151" s="1"/>
  <c r="Y15"/>
  <c r="E15" s="1"/>
  <c r="Y144"/>
  <c r="E144" s="1"/>
  <c r="Y26"/>
  <c r="E26" s="1"/>
  <c r="Y27"/>
  <c r="E27" s="1"/>
  <c r="Y69"/>
  <c r="E69" s="1"/>
  <c r="Y130"/>
  <c r="E130" s="1"/>
  <c r="Y28"/>
  <c r="E28" s="1"/>
  <c r="Y127"/>
  <c r="E127" s="1"/>
  <c r="Y39"/>
  <c r="E39" s="1"/>
  <c r="Y134"/>
  <c r="E134" s="1"/>
  <c r="Y30"/>
  <c r="E30" s="1"/>
  <c r="Y86"/>
  <c r="E86" s="1"/>
  <c r="Y115"/>
  <c r="E115" s="1"/>
  <c r="Y109"/>
  <c r="E109" s="1"/>
  <c r="Y100"/>
  <c r="E100" s="1"/>
  <c r="Y54"/>
  <c r="E54" s="1"/>
  <c r="Y63"/>
  <c r="E63" s="1"/>
  <c r="Y64"/>
  <c r="E64" s="1"/>
  <c r="Y76"/>
  <c r="E76" s="1"/>
  <c r="Y70"/>
  <c r="E70" s="1"/>
  <c r="Y105"/>
  <c r="E105" s="1"/>
  <c r="Y59"/>
  <c r="E59" s="1"/>
  <c r="Y74"/>
  <c r="E74" s="1"/>
  <c r="Y113"/>
  <c r="E113" s="1"/>
  <c r="Y65"/>
  <c r="E65" s="1"/>
  <c r="Y87"/>
  <c r="E87" s="1"/>
  <c r="Y179"/>
  <c r="E179" s="1"/>
  <c r="Y11"/>
  <c r="E11" s="1"/>
  <c r="Y24"/>
  <c r="E24" s="1"/>
  <c r="Y94"/>
  <c r="E94" s="1"/>
  <c r="Y79"/>
  <c r="E79" s="1"/>
  <c r="Y47"/>
  <c r="E47" s="1"/>
  <c r="Y16"/>
  <c r="E16" s="1"/>
  <c r="Y34"/>
  <c r="E34" s="1"/>
  <c r="Y21"/>
  <c r="E21" s="1"/>
  <c r="Y61"/>
  <c r="E61" s="1"/>
  <c r="Y89"/>
  <c r="E89" s="1"/>
  <c r="Y46"/>
  <c r="E46" s="1"/>
  <c r="Y102"/>
  <c r="E102" s="1"/>
  <c r="Y31"/>
  <c r="E31" s="1"/>
  <c r="Y73"/>
  <c r="E73" s="1"/>
  <c r="Y50"/>
  <c r="E50" s="1"/>
  <c r="Y22"/>
  <c r="E22" s="1"/>
  <c r="Y68"/>
  <c r="E68" s="1"/>
  <c r="Y32"/>
  <c r="E32" s="1"/>
  <c r="Y10"/>
  <c r="E10" s="1"/>
  <c r="Y60"/>
  <c r="E60" s="1"/>
  <c r="Y37"/>
  <c r="E37" s="1"/>
  <c r="Y45"/>
  <c r="E45" s="1"/>
  <c r="Y81"/>
  <c r="E81" s="1"/>
  <c r="Y42"/>
  <c r="E42" s="1"/>
  <c r="Y36"/>
  <c r="E36" s="1"/>
  <c r="Y48"/>
  <c r="E48" s="1"/>
  <c r="Y52"/>
  <c r="E52" s="1"/>
  <c r="Y181"/>
  <c r="E181" s="1"/>
  <c r="Y58"/>
  <c r="E58" s="1"/>
  <c r="Y25"/>
  <c r="E25" s="1"/>
  <c r="Y13"/>
  <c r="E13" s="1"/>
  <c r="Y5"/>
  <c r="E5" s="1"/>
  <c r="Y17"/>
  <c r="E17" s="1"/>
  <c r="Y12"/>
  <c r="E12" s="1"/>
  <c r="U2"/>
  <c r="T2"/>
  <c r="S2"/>
  <c r="X2" s="1"/>
  <c r="R2"/>
  <c r="Q2"/>
  <c r="P2"/>
  <c r="O2"/>
  <c r="N2"/>
  <c r="M2"/>
  <c r="L2"/>
  <c r="H2"/>
  <c r="I2" s="1"/>
  <c r="F2"/>
  <c r="G2"/>
  <c r="W6"/>
  <c r="V17"/>
  <c r="W17"/>
  <c r="V5"/>
  <c r="W5"/>
  <c r="V13"/>
  <c r="W13"/>
  <c r="V25"/>
  <c r="W25"/>
  <c r="V58"/>
  <c r="W58"/>
  <c r="V181"/>
  <c r="W181"/>
  <c r="V52"/>
  <c r="W52"/>
  <c r="V48"/>
  <c r="W48"/>
  <c r="V36"/>
  <c r="W36"/>
  <c r="V42"/>
  <c r="W42"/>
  <c r="V81"/>
  <c r="W81"/>
  <c r="V45"/>
  <c r="W45"/>
  <c r="V37"/>
  <c r="W37"/>
  <c r="V60"/>
  <c r="W60"/>
  <c r="V10"/>
  <c r="W10"/>
  <c r="V32"/>
  <c r="W32"/>
  <c r="V68"/>
  <c r="W68"/>
  <c r="V22"/>
  <c r="W22"/>
  <c r="V50"/>
  <c r="W50"/>
  <c r="V73"/>
  <c r="W73"/>
  <c r="V31"/>
  <c r="W31"/>
  <c r="V102"/>
  <c r="W102"/>
  <c r="V46"/>
  <c r="W46"/>
  <c r="V89"/>
  <c r="W89"/>
  <c r="V61"/>
  <c r="W61"/>
  <c r="V21"/>
  <c r="W21"/>
  <c r="V34"/>
  <c r="W34"/>
  <c r="V16"/>
  <c r="W16"/>
  <c r="V47"/>
  <c r="W47"/>
  <c r="V79"/>
  <c r="W79"/>
  <c r="V94"/>
  <c r="W94"/>
  <c r="V24"/>
  <c r="W24"/>
  <c r="V11"/>
  <c r="W11"/>
  <c r="V179"/>
  <c r="W179"/>
  <c r="V87"/>
  <c r="W87"/>
  <c r="V65"/>
  <c r="W65"/>
  <c r="V113"/>
  <c r="W113"/>
  <c r="V74"/>
  <c r="W74"/>
  <c r="V59"/>
  <c r="W59"/>
  <c r="V105"/>
  <c r="W105"/>
  <c r="V70"/>
  <c r="W70"/>
  <c r="V76"/>
  <c r="W76"/>
  <c r="V64"/>
  <c r="W64"/>
  <c r="V63"/>
  <c r="W63"/>
  <c r="V54"/>
  <c r="W54"/>
  <c r="V100"/>
  <c r="W100"/>
  <c r="V109"/>
  <c r="W109"/>
  <c r="V115"/>
  <c r="W115"/>
  <c r="V86"/>
  <c r="W86"/>
  <c r="V30"/>
  <c r="W30"/>
  <c r="V134"/>
  <c r="W134"/>
  <c r="V39"/>
  <c r="W39"/>
  <c r="V127"/>
  <c r="W127"/>
  <c r="V28"/>
  <c r="W28"/>
  <c r="V130"/>
  <c r="W130"/>
  <c r="V69"/>
  <c r="W69"/>
  <c r="V27"/>
  <c r="W27"/>
  <c r="V26"/>
  <c r="W26"/>
  <c r="V144"/>
  <c r="W144"/>
  <c r="V15"/>
  <c r="W15"/>
  <c r="V151"/>
  <c r="W151"/>
  <c r="V92"/>
  <c r="W92"/>
  <c r="V166"/>
  <c r="W166"/>
  <c r="V88"/>
  <c r="W88"/>
  <c r="V95"/>
  <c r="W95"/>
  <c r="V56"/>
  <c r="W56"/>
  <c r="V176"/>
  <c r="W176"/>
  <c r="V38"/>
  <c r="W38"/>
  <c r="V104"/>
  <c r="W104"/>
  <c r="V23"/>
  <c r="W23"/>
  <c r="V132"/>
  <c r="W132"/>
  <c r="V53"/>
  <c r="W53"/>
  <c r="V43"/>
  <c r="W43"/>
  <c r="V84"/>
  <c r="W84"/>
  <c r="V55"/>
  <c r="W55"/>
  <c r="V62"/>
  <c r="W62"/>
  <c r="V201"/>
  <c r="W201"/>
  <c r="V156"/>
  <c r="W156"/>
  <c r="V110"/>
  <c r="W110"/>
  <c r="V162"/>
  <c r="W162"/>
  <c r="V96"/>
  <c r="W96"/>
  <c r="V112"/>
  <c r="W112"/>
  <c r="V101"/>
  <c r="W101"/>
  <c r="V157"/>
  <c r="W157"/>
  <c r="V140"/>
  <c r="W140"/>
  <c r="V51"/>
  <c r="W51"/>
  <c r="V75"/>
  <c r="W75"/>
  <c r="V78"/>
  <c r="W78"/>
  <c r="V121"/>
  <c r="W121"/>
  <c r="V174"/>
  <c r="W174"/>
  <c r="V175"/>
  <c r="W175"/>
  <c r="V66"/>
  <c r="W66"/>
  <c r="V93"/>
  <c r="W93"/>
  <c r="V33"/>
  <c r="W33"/>
  <c r="V185"/>
  <c r="W185"/>
  <c r="V98"/>
  <c r="W98"/>
  <c r="V71"/>
  <c r="W71"/>
  <c r="V128"/>
  <c r="W128"/>
  <c r="V91"/>
  <c r="W91"/>
  <c r="V154"/>
  <c r="W154"/>
  <c r="V49"/>
  <c r="W49"/>
  <c r="V83"/>
  <c r="W83"/>
  <c r="V138"/>
  <c r="W138"/>
  <c r="V116"/>
  <c r="W116"/>
  <c r="V40"/>
  <c r="W40"/>
  <c r="V190"/>
  <c r="W190"/>
  <c r="V169"/>
  <c r="W169"/>
  <c r="V117"/>
  <c r="W117"/>
  <c r="V158"/>
  <c r="W158"/>
  <c r="V72"/>
  <c r="W72"/>
  <c r="V141"/>
  <c r="W141"/>
  <c r="V44"/>
  <c r="W44"/>
  <c r="V35"/>
  <c r="W35"/>
  <c r="V111"/>
  <c r="W111"/>
  <c r="V19"/>
  <c r="W19"/>
  <c r="V152"/>
  <c r="W152"/>
  <c r="V167"/>
  <c r="W167"/>
  <c r="V114"/>
  <c r="W114"/>
  <c r="V77"/>
  <c r="W77"/>
  <c r="V90"/>
  <c r="W90"/>
  <c r="V67"/>
  <c r="W67"/>
  <c r="V131"/>
  <c r="W131"/>
  <c r="V145"/>
  <c r="W145"/>
  <c r="V118"/>
  <c r="W118"/>
  <c r="V107"/>
  <c r="W107"/>
  <c r="V120"/>
  <c r="W120"/>
  <c r="V189"/>
  <c r="W189"/>
  <c r="V85"/>
  <c r="W85"/>
  <c r="V137"/>
  <c r="W137"/>
  <c r="V123"/>
  <c r="W123"/>
  <c r="V126"/>
  <c r="W126"/>
  <c r="V164"/>
  <c r="W164"/>
  <c r="V184"/>
  <c r="W184"/>
  <c r="V197"/>
  <c r="W197"/>
  <c r="V186"/>
  <c r="W186"/>
  <c r="V135"/>
  <c r="W135"/>
  <c r="V195"/>
  <c r="W195"/>
  <c r="V193"/>
  <c r="W193"/>
  <c r="V159"/>
  <c r="W159"/>
  <c r="V106"/>
  <c r="W106"/>
  <c r="V153"/>
  <c r="W153"/>
  <c r="V149"/>
  <c r="W149"/>
  <c r="V191"/>
  <c r="W191"/>
  <c r="V177"/>
  <c r="W177"/>
  <c r="V133"/>
  <c r="W133"/>
  <c r="V172"/>
  <c r="W172"/>
  <c r="V205"/>
  <c r="W205"/>
  <c r="V147"/>
  <c r="W147"/>
  <c r="V199"/>
  <c r="W199"/>
  <c r="V180"/>
  <c r="W180"/>
  <c r="V198"/>
  <c r="W198"/>
  <c r="V200"/>
  <c r="W200"/>
  <c r="V7"/>
  <c r="W7"/>
  <c r="V122"/>
  <c r="W122"/>
  <c r="V168"/>
  <c r="W168"/>
  <c r="V171"/>
  <c r="W171"/>
  <c r="V170"/>
  <c r="W170"/>
  <c r="V182"/>
  <c r="W182"/>
  <c r="V183"/>
  <c r="W183"/>
  <c r="V146"/>
  <c r="W146"/>
  <c r="V161"/>
  <c r="W161"/>
  <c r="V143"/>
  <c r="W143"/>
  <c r="V119"/>
  <c r="W119"/>
  <c r="V142"/>
  <c r="W142"/>
  <c r="V129"/>
  <c r="W129"/>
  <c r="V136"/>
  <c r="W136"/>
  <c r="V206"/>
  <c r="W206"/>
  <c r="V165"/>
  <c r="W165"/>
  <c r="V108"/>
  <c r="W108"/>
  <c r="V97"/>
  <c r="W97"/>
  <c r="V207"/>
  <c r="W207"/>
  <c r="V20"/>
  <c r="W20"/>
  <c r="V208"/>
  <c r="W208"/>
  <c r="V163"/>
  <c r="W163"/>
  <c r="V160"/>
  <c r="W160"/>
  <c r="V188"/>
  <c r="W188"/>
  <c r="V18"/>
  <c r="W18"/>
  <c r="V215"/>
  <c r="W215"/>
  <c r="V125"/>
  <c r="W125"/>
  <c r="V211"/>
  <c r="W211"/>
  <c r="V150"/>
  <c r="W150"/>
  <c r="V173"/>
  <c r="W173"/>
  <c r="V82"/>
  <c r="W82"/>
  <c r="V155"/>
  <c r="W155"/>
  <c r="V103"/>
  <c r="W103"/>
  <c r="V57"/>
  <c r="W57"/>
  <c r="V148"/>
  <c r="W148"/>
  <c r="V192"/>
  <c r="W192"/>
  <c r="V209"/>
  <c r="W209"/>
  <c r="V212"/>
  <c r="W212"/>
  <c r="V202"/>
  <c r="W202"/>
  <c r="V210"/>
  <c r="W210"/>
  <c r="V14"/>
  <c r="W14"/>
  <c r="V194"/>
  <c r="W194"/>
  <c r="V9"/>
  <c r="W9"/>
  <c r="V178"/>
  <c r="W178"/>
  <c r="V99"/>
  <c r="W99"/>
  <c r="V213"/>
  <c r="W213"/>
  <c r="V80"/>
  <c r="W80"/>
  <c r="V139"/>
  <c r="W139"/>
  <c r="V29"/>
  <c r="W29"/>
  <c r="V203"/>
  <c r="W203"/>
  <c r="V196"/>
  <c r="W196"/>
  <c r="V8"/>
  <c r="W8"/>
  <c r="V187"/>
  <c r="W187"/>
  <c r="V41"/>
  <c r="W41"/>
  <c r="V214"/>
  <c r="W214"/>
  <c r="V124"/>
  <c r="W124"/>
  <c r="V204"/>
  <c r="W204"/>
  <c r="V6"/>
  <c r="W12"/>
  <c r="V12"/>
  <c r="I195"/>
  <c r="C12"/>
  <c r="I12"/>
  <c r="C17"/>
  <c r="I17"/>
  <c r="C5"/>
  <c r="I5"/>
  <c r="C13"/>
  <c r="I13"/>
  <c r="C25"/>
  <c r="I25"/>
  <c r="C58"/>
  <c r="I58"/>
  <c r="C181"/>
  <c r="I181"/>
  <c r="C52"/>
  <c r="I52"/>
  <c r="C48"/>
  <c r="I48"/>
  <c r="C36"/>
  <c r="I36"/>
  <c r="C42"/>
  <c r="I42"/>
  <c r="C81"/>
  <c r="I81"/>
  <c r="C45"/>
  <c r="I45"/>
  <c r="C37"/>
  <c r="I37"/>
  <c r="C60"/>
  <c r="I60"/>
  <c r="C10"/>
  <c r="I10"/>
  <c r="C32"/>
  <c r="I32"/>
  <c r="C68"/>
  <c r="I68"/>
  <c r="C22"/>
  <c r="I22"/>
  <c r="C50"/>
  <c r="I50"/>
  <c r="C73"/>
  <c r="I73"/>
  <c r="C31"/>
  <c r="I31"/>
  <c r="C102"/>
  <c r="I102"/>
  <c r="C46"/>
  <c r="I46"/>
  <c r="C89"/>
  <c r="I89"/>
  <c r="C61"/>
  <c r="I61"/>
  <c r="C21"/>
  <c r="I21"/>
  <c r="C34"/>
  <c r="I34"/>
  <c r="C16"/>
  <c r="I16"/>
  <c r="C47"/>
  <c r="I47"/>
  <c r="C79"/>
  <c r="I79"/>
  <c r="C94"/>
  <c r="I94"/>
  <c r="C24"/>
  <c r="I24"/>
  <c r="C11"/>
  <c r="I11"/>
  <c r="C179"/>
  <c r="I179"/>
  <c r="C87"/>
  <c r="I87"/>
  <c r="C65"/>
  <c r="I65"/>
  <c r="C113"/>
  <c r="I113"/>
  <c r="C74"/>
  <c r="I74"/>
  <c r="C59"/>
  <c r="I59"/>
  <c r="C105"/>
  <c r="I105"/>
  <c r="C70"/>
  <c r="I70"/>
  <c r="C76"/>
  <c r="I76"/>
  <c r="C64"/>
  <c r="I64"/>
  <c r="C63"/>
  <c r="I63"/>
  <c r="C54"/>
  <c r="I54"/>
  <c r="C100"/>
  <c r="I100"/>
  <c r="C109"/>
  <c r="I109"/>
  <c r="C115"/>
  <c r="I115"/>
  <c r="C86"/>
  <c r="I86"/>
  <c r="C30"/>
  <c r="I30"/>
  <c r="C134"/>
  <c r="I134"/>
  <c r="C39"/>
  <c r="I39"/>
  <c r="C127"/>
  <c r="I127"/>
  <c r="C28"/>
  <c r="I28"/>
  <c r="C130"/>
  <c r="I130"/>
  <c r="C69"/>
  <c r="I69"/>
  <c r="C27"/>
  <c r="I27"/>
  <c r="C26"/>
  <c r="I26"/>
  <c r="C144"/>
  <c r="I144"/>
  <c r="C15"/>
  <c r="I15"/>
  <c r="C151"/>
  <c r="I151"/>
  <c r="C92"/>
  <c r="I92"/>
  <c r="C166"/>
  <c r="I166"/>
  <c r="C88"/>
  <c r="I88"/>
  <c r="C95"/>
  <c r="I95"/>
  <c r="C56"/>
  <c r="I56"/>
  <c r="C176"/>
  <c r="I176"/>
  <c r="C38"/>
  <c r="I38"/>
  <c r="C104"/>
  <c r="I104"/>
  <c r="C23"/>
  <c r="I23"/>
  <c r="C132"/>
  <c r="I132"/>
  <c r="C53"/>
  <c r="I53"/>
  <c r="C43"/>
  <c r="I43"/>
  <c r="C84"/>
  <c r="I84"/>
  <c r="C55"/>
  <c r="I55"/>
  <c r="C62"/>
  <c r="I62"/>
  <c r="C201"/>
  <c r="I201"/>
  <c r="C156"/>
  <c r="I156"/>
  <c r="C110"/>
  <c r="I110"/>
  <c r="C162"/>
  <c r="I162"/>
  <c r="C96"/>
  <c r="I96"/>
  <c r="C112"/>
  <c r="I112"/>
  <c r="C101"/>
  <c r="I101"/>
  <c r="C157"/>
  <c r="I157"/>
  <c r="C140"/>
  <c r="I140"/>
  <c r="C51"/>
  <c r="I51"/>
  <c r="C75"/>
  <c r="I75"/>
  <c r="C78"/>
  <c r="I78"/>
  <c r="C121"/>
  <c r="I121"/>
  <c r="C174"/>
  <c r="I174"/>
  <c r="C175"/>
  <c r="I175"/>
  <c r="C66"/>
  <c r="I66"/>
  <c r="C93"/>
  <c r="I93"/>
  <c r="C33"/>
  <c r="I33"/>
  <c r="C185"/>
  <c r="I185"/>
  <c r="C98"/>
  <c r="I98"/>
  <c r="C71"/>
  <c r="I71"/>
  <c r="C128"/>
  <c r="I128"/>
  <c r="C91"/>
  <c r="I91"/>
  <c r="C154"/>
  <c r="I154"/>
  <c r="C49"/>
  <c r="I49"/>
  <c r="C83"/>
  <c r="I83"/>
  <c r="C138"/>
  <c r="I138"/>
  <c r="C116"/>
  <c r="I116"/>
  <c r="C40"/>
  <c r="I40"/>
  <c r="C190"/>
  <c r="I190"/>
  <c r="C169"/>
  <c r="I169"/>
  <c r="C117"/>
  <c r="I117"/>
  <c r="C158"/>
  <c r="I158"/>
  <c r="C72"/>
  <c r="I72"/>
  <c r="C141"/>
  <c r="I141"/>
  <c r="C44"/>
  <c r="I44"/>
  <c r="C35"/>
  <c r="I35"/>
  <c r="C111"/>
  <c r="I111"/>
  <c r="C19"/>
  <c r="I19"/>
  <c r="C152"/>
  <c r="I152"/>
  <c r="C167"/>
  <c r="I167"/>
  <c r="C114"/>
  <c r="I114"/>
  <c r="C77"/>
  <c r="I77"/>
  <c r="C90"/>
  <c r="I90"/>
  <c r="C67"/>
  <c r="I67"/>
  <c r="C131"/>
  <c r="I131"/>
  <c r="C145"/>
  <c r="I145"/>
  <c r="C118"/>
  <c r="I118"/>
  <c r="C107"/>
  <c r="I107"/>
  <c r="C120"/>
  <c r="I120"/>
  <c r="C189"/>
  <c r="I189"/>
  <c r="C85"/>
  <c r="I85"/>
  <c r="C137"/>
  <c r="I137"/>
  <c r="C123"/>
  <c r="I123"/>
  <c r="C126"/>
  <c r="I126"/>
  <c r="C164"/>
  <c r="I164"/>
  <c r="C184"/>
  <c r="I184"/>
  <c r="C197"/>
  <c r="I197"/>
  <c r="C186"/>
  <c r="I186"/>
  <c r="C135"/>
  <c r="I135"/>
  <c r="C195"/>
  <c r="J195"/>
  <c r="D195" s="1"/>
  <c r="C193"/>
  <c r="I193"/>
  <c r="C159"/>
  <c r="I159"/>
  <c r="C106"/>
  <c r="I106"/>
  <c r="C153"/>
  <c r="I153"/>
  <c r="C149"/>
  <c r="I149"/>
  <c r="C191"/>
  <c r="I191"/>
  <c r="C177"/>
  <c r="I177"/>
  <c r="C133"/>
  <c r="I133"/>
  <c r="C172"/>
  <c r="I172"/>
  <c r="C205"/>
  <c r="I205"/>
  <c r="C147"/>
  <c r="I147"/>
  <c r="C199"/>
  <c r="I199"/>
  <c r="C180"/>
  <c r="I180"/>
  <c r="C198"/>
  <c r="I198"/>
  <c r="C200"/>
  <c r="I200"/>
  <c r="C7"/>
  <c r="I7"/>
  <c r="C122"/>
  <c r="I122"/>
  <c r="C168"/>
  <c r="I168"/>
  <c r="C171"/>
  <c r="I171"/>
  <c r="C170"/>
  <c r="I170"/>
  <c r="C182"/>
  <c r="I182"/>
  <c r="C183"/>
  <c r="I183"/>
  <c r="C146"/>
  <c r="I146"/>
  <c r="C161"/>
  <c r="I161"/>
  <c r="C143"/>
  <c r="I143"/>
  <c r="C119"/>
  <c r="I119"/>
  <c r="C142"/>
  <c r="I142"/>
  <c r="C129"/>
  <c r="I129"/>
  <c r="C136"/>
  <c r="I136"/>
  <c r="C206"/>
  <c r="I206"/>
  <c r="C165"/>
  <c r="I165"/>
  <c r="C108"/>
  <c r="I108"/>
  <c r="C97"/>
  <c r="I97"/>
  <c r="C207"/>
  <c r="I207"/>
  <c r="C20"/>
  <c r="I20"/>
  <c r="C208"/>
  <c r="I208"/>
  <c r="C163"/>
  <c r="I163"/>
  <c r="C160"/>
  <c r="I160"/>
  <c r="C188"/>
  <c r="I188"/>
  <c r="C18"/>
  <c r="I18"/>
  <c r="C215"/>
  <c r="I215"/>
  <c r="C125"/>
  <c r="I125"/>
  <c r="C211"/>
  <c r="I211"/>
  <c r="C150"/>
  <c r="I150"/>
  <c r="C173"/>
  <c r="I173"/>
  <c r="C82"/>
  <c r="I82"/>
  <c r="C155"/>
  <c r="I155"/>
  <c r="C103"/>
  <c r="I103"/>
  <c r="C57"/>
  <c r="I57"/>
  <c r="C148"/>
  <c r="I148"/>
  <c r="C192"/>
  <c r="I192"/>
  <c r="C209"/>
  <c r="I209"/>
  <c r="C212"/>
  <c r="I212"/>
  <c r="C202"/>
  <c r="I202"/>
  <c r="C210"/>
  <c r="I210"/>
  <c r="C14"/>
  <c r="I14"/>
  <c r="C194"/>
  <c r="I194"/>
  <c r="C9"/>
  <c r="I9"/>
  <c r="C178"/>
  <c r="I178"/>
  <c r="C99"/>
  <c r="I99"/>
  <c r="C213"/>
  <c r="I213"/>
  <c r="C80"/>
  <c r="I80"/>
  <c r="C139"/>
  <c r="I139"/>
  <c r="C29"/>
  <c r="I29"/>
  <c r="C203"/>
  <c r="I203"/>
  <c r="C196"/>
  <c r="I196"/>
  <c r="C8"/>
  <c r="I8"/>
  <c r="C187"/>
  <c r="I187"/>
  <c r="C41"/>
  <c r="I41"/>
  <c r="C214"/>
  <c r="I214"/>
  <c r="C124"/>
  <c r="I124"/>
  <c r="C204"/>
  <c r="I204"/>
  <c r="C6"/>
  <c r="I6"/>
  <c r="Y2" l="1"/>
  <c r="E2" s="1"/>
  <c r="K2"/>
  <c r="W2"/>
  <c r="V2"/>
  <c r="J2"/>
  <c r="D2" s="1"/>
  <c r="C2"/>
  <c r="K6"/>
  <c r="J204"/>
  <c r="J124"/>
  <c r="J214"/>
  <c r="K41"/>
  <c r="J187"/>
  <c r="D187" s="1"/>
  <c r="J8"/>
  <c r="J196"/>
  <c r="D196" s="1"/>
  <c r="K203"/>
  <c r="J29"/>
  <c r="J139"/>
  <c r="J80"/>
  <c r="K213"/>
  <c r="J99"/>
  <c r="D99" s="1"/>
  <c r="J178"/>
  <c r="J9"/>
  <c r="D9" s="1"/>
  <c r="K194"/>
  <c r="J14"/>
  <c r="J210"/>
  <c r="J202"/>
  <c r="K212"/>
  <c r="J209"/>
  <c r="D209" s="1"/>
  <c r="J192"/>
  <c r="J148"/>
  <c r="D148" s="1"/>
  <c r="K57"/>
  <c r="J103"/>
  <c r="J155"/>
  <c r="J82"/>
  <c r="K173"/>
  <c r="J150"/>
  <c r="D150" s="1"/>
  <c r="J211"/>
  <c r="J125"/>
  <c r="D125" s="1"/>
  <c r="K215"/>
  <c r="J18"/>
  <c r="J188"/>
  <c r="J160"/>
  <c r="K163"/>
  <c r="J208"/>
  <c r="D208" s="1"/>
  <c r="J20"/>
  <c r="J207"/>
  <c r="D207" s="1"/>
  <c r="K97"/>
  <c r="J108"/>
  <c r="D108" s="1"/>
  <c r="J165"/>
  <c r="J206"/>
  <c r="D206" s="1"/>
  <c r="K136"/>
  <c r="J129"/>
  <c r="D129" s="1"/>
  <c r="J142"/>
  <c r="J119"/>
  <c r="D119" s="1"/>
  <c r="K143"/>
  <c r="J161"/>
  <c r="D161" s="1"/>
  <c r="J146"/>
  <c r="J183"/>
  <c r="D183" s="1"/>
  <c r="K182"/>
  <c r="J170"/>
  <c r="D170" s="1"/>
  <c r="J171"/>
  <c r="J168"/>
  <c r="D168" s="1"/>
  <c r="K122"/>
  <c r="J7"/>
  <c r="D7" s="1"/>
  <c r="J200"/>
  <c r="J198"/>
  <c r="D198" s="1"/>
  <c r="K180"/>
  <c r="J199"/>
  <c r="D199" s="1"/>
  <c r="J147"/>
  <c r="J205"/>
  <c r="D205" s="1"/>
  <c r="K172"/>
  <c r="J133"/>
  <c r="D133" s="1"/>
  <c r="J177"/>
  <c r="J191"/>
  <c r="D191" s="1"/>
  <c r="K149"/>
  <c r="J153"/>
  <c r="D153" s="1"/>
  <c r="J106"/>
  <c r="J159"/>
  <c r="D159" s="1"/>
  <c r="K193"/>
  <c r="J135"/>
  <c r="J186"/>
  <c r="D186" s="1"/>
  <c r="K197"/>
  <c r="J184"/>
  <c r="D184" s="1"/>
  <c r="J164"/>
  <c r="D164" s="1"/>
  <c r="J126"/>
  <c r="D126" s="1"/>
  <c r="K123"/>
  <c r="J137"/>
  <c r="D137" s="1"/>
  <c r="J85"/>
  <c r="J189"/>
  <c r="D189" s="1"/>
  <c r="K120"/>
  <c r="J107"/>
  <c r="D107" s="1"/>
  <c r="J118"/>
  <c r="D118" s="1"/>
  <c r="J145"/>
  <c r="D145" s="1"/>
  <c r="K131"/>
  <c r="J67"/>
  <c r="D67" s="1"/>
  <c r="J90"/>
  <c r="J77"/>
  <c r="D77" s="1"/>
  <c r="K114"/>
  <c r="J167"/>
  <c r="D167" s="1"/>
  <c r="J152"/>
  <c r="D152" s="1"/>
  <c r="J19"/>
  <c r="D19" s="1"/>
  <c r="K111"/>
  <c r="J35"/>
  <c r="D35" s="1"/>
  <c r="J44"/>
  <c r="J141"/>
  <c r="D141" s="1"/>
  <c r="K72"/>
  <c r="J158"/>
  <c r="D158" s="1"/>
  <c r="J117"/>
  <c r="D117" s="1"/>
  <c r="J169"/>
  <c r="D169" s="1"/>
  <c r="K190"/>
  <c r="J40"/>
  <c r="D40" s="1"/>
  <c r="J116"/>
  <c r="J138"/>
  <c r="D138" s="1"/>
  <c r="K83"/>
  <c r="J49"/>
  <c r="D49" s="1"/>
  <c r="J154"/>
  <c r="D154" s="1"/>
  <c r="J91"/>
  <c r="D91" s="1"/>
  <c r="K128"/>
  <c r="J71"/>
  <c r="D71" s="1"/>
  <c r="J98"/>
  <c r="J185"/>
  <c r="D185" s="1"/>
  <c r="K33"/>
  <c r="J93"/>
  <c r="D93" s="1"/>
  <c r="J66"/>
  <c r="D66" s="1"/>
  <c r="J175"/>
  <c r="D175" s="1"/>
  <c r="K174"/>
  <c r="J121"/>
  <c r="D121" s="1"/>
  <c r="J78"/>
  <c r="J75"/>
  <c r="D75" s="1"/>
  <c r="K51"/>
  <c r="J140"/>
  <c r="D140" s="1"/>
  <c r="J157"/>
  <c r="D157" s="1"/>
  <c r="J101"/>
  <c r="D101" s="1"/>
  <c r="K112"/>
  <c r="J96"/>
  <c r="D96" s="1"/>
  <c r="J162"/>
  <c r="J110"/>
  <c r="D110" s="1"/>
  <c r="K156"/>
  <c r="J201"/>
  <c r="D201" s="1"/>
  <c r="J62"/>
  <c r="D62" s="1"/>
  <c r="J55"/>
  <c r="D55" s="1"/>
  <c r="K84"/>
  <c r="J43"/>
  <c r="D43" s="1"/>
  <c r="J53"/>
  <c r="J132"/>
  <c r="D132" s="1"/>
  <c r="K23"/>
  <c r="J104"/>
  <c r="D104" s="1"/>
  <c r="J38"/>
  <c r="D38" s="1"/>
  <c r="J176"/>
  <c r="D176" s="1"/>
  <c r="K56"/>
  <c r="J95"/>
  <c r="D95" s="1"/>
  <c r="J88"/>
  <c r="J166"/>
  <c r="D166" s="1"/>
  <c r="K92"/>
  <c r="J151"/>
  <c r="D151" s="1"/>
  <c r="J15"/>
  <c r="D15" s="1"/>
  <c r="J144"/>
  <c r="D144" s="1"/>
  <c r="K26"/>
  <c r="J27"/>
  <c r="D27" s="1"/>
  <c r="J69"/>
  <c r="J130"/>
  <c r="D130" s="1"/>
  <c r="K28"/>
  <c r="J127"/>
  <c r="D127" s="1"/>
  <c r="J39"/>
  <c r="D39" s="1"/>
  <c r="J134"/>
  <c r="D134" s="1"/>
  <c r="K30"/>
  <c r="J86"/>
  <c r="D86" s="1"/>
  <c r="J115"/>
  <c r="J109"/>
  <c r="D109" s="1"/>
  <c r="K100"/>
  <c r="J54"/>
  <c r="D54" s="1"/>
  <c r="J63"/>
  <c r="D63" s="1"/>
  <c r="J64"/>
  <c r="D64" s="1"/>
  <c r="K76"/>
  <c r="J70"/>
  <c r="D70" s="1"/>
  <c r="K105"/>
  <c r="J59"/>
  <c r="D59" s="1"/>
  <c r="K74"/>
  <c r="J113"/>
  <c r="D113" s="1"/>
  <c r="K65"/>
  <c r="J87"/>
  <c r="D87" s="1"/>
  <c r="K179"/>
  <c r="J11"/>
  <c r="D11" s="1"/>
  <c r="K24"/>
  <c r="J94"/>
  <c r="D94" s="1"/>
  <c r="K79"/>
  <c r="J47"/>
  <c r="D47" s="1"/>
  <c r="K16"/>
  <c r="J34"/>
  <c r="D34" s="1"/>
  <c r="K21"/>
  <c r="J61"/>
  <c r="D61" s="1"/>
  <c r="J89"/>
  <c r="J46"/>
  <c r="D46" s="1"/>
  <c r="K102"/>
  <c r="J31"/>
  <c r="D31" s="1"/>
  <c r="J73"/>
  <c r="D73" s="1"/>
  <c r="J50"/>
  <c r="D50" s="1"/>
  <c r="K22"/>
  <c r="J68"/>
  <c r="D68" s="1"/>
  <c r="J32"/>
  <c r="J10"/>
  <c r="D10" s="1"/>
  <c r="K60"/>
  <c r="J37"/>
  <c r="D37" s="1"/>
  <c r="J45"/>
  <c r="D45" s="1"/>
  <c r="J81"/>
  <c r="D81" s="1"/>
  <c r="K42"/>
  <c r="J36"/>
  <c r="D36" s="1"/>
  <c r="J48"/>
  <c r="J52"/>
  <c r="D52" s="1"/>
  <c r="K181"/>
  <c r="J58"/>
  <c r="D58" s="1"/>
  <c r="K25"/>
  <c r="J13"/>
  <c r="D13" s="1"/>
  <c r="K5"/>
  <c r="J17"/>
  <c r="D17" s="1"/>
  <c r="K12"/>
  <c r="K195"/>
  <c r="J83"/>
  <c r="D83" s="1"/>
  <c r="J12"/>
  <c r="J173"/>
  <c r="J180"/>
  <c r="D180" s="1"/>
  <c r="J114"/>
  <c r="D114" s="1"/>
  <c r="J51"/>
  <c r="D51" s="1"/>
  <c r="J213"/>
  <c r="D213" s="1"/>
  <c r="J136"/>
  <c r="D136" s="1"/>
  <c r="J197"/>
  <c r="D197" s="1"/>
  <c r="J65"/>
  <c r="D65" s="1"/>
  <c r="J41"/>
  <c r="D41" s="1"/>
  <c r="J212"/>
  <c r="D212" s="1"/>
  <c r="J163"/>
  <c r="D163" s="1"/>
  <c r="J182"/>
  <c r="D182" s="1"/>
  <c r="J149"/>
  <c r="D149" s="1"/>
  <c r="J120"/>
  <c r="D120" s="1"/>
  <c r="J72"/>
  <c r="D72" s="1"/>
  <c r="J33"/>
  <c r="D33" s="1"/>
  <c r="J156"/>
  <c r="D156" s="1"/>
  <c r="J16"/>
  <c r="J6"/>
  <c r="D6" s="1"/>
  <c r="J203"/>
  <c r="J194"/>
  <c r="D194" s="1"/>
  <c r="J57"/>
  <c r="D57" s="1"/>
  <c r="J215"/>
  <c r="D215" s="1"/>
  <c r="J97"/>
  <c r="J143"/>
  <c r="D143" s="1"/>
  <c r="J122"/>
  <c r="J172"/>
  <c r="D172" s="1"/>
  <c r="J193"/>
  <c r="J123"/>
  <c r="D123" s="1"/>
  <c r="J131"/>
  <c r="J111"/>
  <c r="D111" s="1"/>
  <c r="J190"/>
  <c r="J128"/>
  <c r="D128" s="1"/>
  <c r="J174"/>
  <c r="J112"/>
  <c r="D112" s="1"/>
  <c r="J105"/>
  <c r="J24"/>
  <c r="D24" s="1"/>
  <c r="J25"/>
  <c r="J84"/>
  <c r="J23"/>
  <c r="D23" s="1"/>
  <c r="J56"/>
  <c r="D56" s="1"/>
  <c r="J92"/>
  <c r="D92" s="1"/>
  <c r="J26"/>
  <c r="D26" s="1"/>
  <c r="J28"/>
  <c r="D28" s="1"/>
  <c r="J30"/>
  <c r="D30" s="1"/>
  <c r="J100"/>
  <c r="D100" s="1"/>
  <c r="J76"/>
  <c r="J74"/>
  <c r="D74" s="1"/>
  <c r="J179"/>
  <c r="D179" s="1"/>
  <c r="J79"/>
  <c r="D79" s="1"/>
  <c r="J21"/>
  <c r="D21" s="1"/>
  <c r="J102"/>
  <c r="D102" s="1"/>
  <c r="J22"/>
  <c r="D22" s="1"/>
  <c r="J60"/>
  <c r="D60" s="1"/>
  <c r="J42"/>
  <c r="J181"/>
  <c r="D181" s="1"/>
  <c r="J5"/>
  <c r="D5" s="1"/>
  <c r="K48"/>
  <c r="K45"/>
  <c r="K32"/>
  <c r="K73"/>
  <c r="K89"/>
  <c r="K63"/>
  <c r="K115"/>
  <c r="K39"/>
  <c r="K69"/>
  <c r="K15"/>
  <c r="K88"/>
  <c r="K38"/>
  <c r="K53"/>
  <c r="K62"/>
  <c r="K162"/>
  <c r="K157"/>
  <c r="K78"/>
  <c r="K66"/>
  <c r="K98"/>
  <c r="K154"/>
  <c r="K116"/>
  <c r="K117"/>
  <c r="K44"/>
  <c r="K152"/>
  <c r="K90"/>
  <c r="K118"/>
  <c r="K85"/>
  <c r="K164"/>
  <c r="K135"/>
  <c r="K106"/>
  <c r="K177"/>
  <c r="K147"/>
  <c r="K200"/>
  <c r="K171"/>
  <c r="K146"/>
  <c r="K142"/>
  <c r="K165"/>
  <c r="K20"/>
  <c r="K188"/>
  <c r="K211"/>
  <c r="K155"/>
  <c r="K192"/>
  <c r="K210"/>
  <c r="K178"/>
  <c r="K139"/>
  <c r="K8"/>
  <c r="K124"/>
  <c r="K17"/>
  <c r="K13"/>
  <c r="K58"/>
  <c r="K52"/>
  <c r="K36"/>
  <c r="K81"/>
  <c r="K37"/>
  <c r="K10"/>
  <c r="K68"/>
  <c r="K50"/>
  <c r="K31"/>
  <c r="K46"/>
  <c r="K61"/>
  <c r="K34"/>
  <c r="K47"/>
  <c r="K94"/>
  <c r="K11"/>
  <c r="K87"/>
  <c r="K113"/>
  <c r="K59"/>
  <c r="K70"/>
  <c r="K64"/>
  <c r="K54"/>
  <c r="K109"/>
  <c r="K86"/>
  <c r="K134"/>
  <c r="K127"/>
  <c r="K130"/>
  <c r="K27"/>
  <c r="K144"/>
  <c r="K151"/>
  <c r="K166"/>
  <c r="K95"/>
  <c r="K176"/>
  <c r="K104"/>
  <c r="K132"/>
  <c r="K43"/>
  <c r="K55"/>
  <c r="K201"/>
  <c r="K110"/>
  <c r="K96"/>
  <c r="K101"/>
  <c r="K140"/>
  <c r="K75"/>
  <c r="K121"/>
  <c r="K175"/>
  <c r="K93"/>
  <c r="K185"/>
  <c r="K71"/>
  <c r="K91"/>
  <c r="K49"/>
  <c r="K138"/>
  <c r="K40"/>
  <c r="K169"/>
  <c r="K158"/>
  <c r="K141"/>
  <c r="K35"/>
  <c r="K19"/>
  <c r="K167"/>
  <c r="K77"/>
  <c r="K67"/>
  <c r="K145"/>
  <c r="K107"/>
  <c r="K189"/>
  <c r="K137"/>
  <c r="K126"/>
  <c r="K184"/>
  <c r="K186"/>
  <c r="K159"/>
  <c r="K153"/>
  <c r="K191"/>
  <c r="K133"/>
  <c r="K205"/>
  <c r="K199"/>
  <c r="K198"/>
  <c r="K7"/>
  <c r="K168"/>
  <c r="K170"/>
  <c r="K183"/>
  <c r="K161"/>
  <c r="K119"/>
  <c r="K129"/>
  <c r="K206"/>
  <c r="K108"/>
  <c r="K207"/>
  <c r="K208"/>
  <c r="K160"/>
  <c r="K18"/>
  <c r="K125"/>
  <c r="K150"/>
  <c r="K82"/>
  <c r="K103"/>
  <c r="K148"/>
  <c r="K209"/>
  <c r="K202"/>
  <c r="K14"/>
  <c r="K9"/>
  <c r="K99"/>
  <c r="K80"/>
  <c r="K29"/>
  <c r="K196"/>
  <c r="K187"/>
  <c r="K214"/>
  <c r="K204"/>
  <c r="D214"/>
  <c r="D80"/>
  <c r="D202"/>
  <c r="D82"/>
  <c r="D160"/>
  <c r="D204"/>
  <c r="D29"/>
  <c r="D14"/>
  <c r="D103"/>
  <c r="D18"/>
  <c r="D124"/>
  <c r="D8"/>
  <c r="D203"/>
  <c r="D139"/>
  <c r="D178"/>
  <c r="D210"/>
  <c r="D192"/>
  <c r="D155"/>
  <c r="D173"/>
  <c r="D211"/>
  <c r="D188"/>
  <c r="D20"/>
  <c r="D165"/>
  <c r="D142"/>
  <c r="D146"/>
  <c r="D171"/>
  <c r="D200"/>
  <c r="D147"/>
  <c r="D177"/>
  <c r="D106"/>
  <c r="D135"/>
  <c r="D85"/>
  <c r="D90"/>
  <c r="D44"/>
  <c r="D116"/>
  <c r="D98"/>
  <c r="D78"/>
  <c r="D162"/>
  <c r="D53"/>
  <c r="D88"/>
  <c r="D69"/>
  <c r="D115"/>
  <c r="D105"/>
  <c r="D16"/>
  <c r="D89"/>
  <c r="D32"/>
  <c r="D48"/>
  <c r="D25"/>
  <c r="D12"/>
  <c r="D97"/>
  <c r="D122"/>
  <c r="D193"/>
  <c r="D131"/>
  <c r="D190"/>
  <c r="D174"/>
  <c r="D84"/>
  <c r="D76"/>
  <c r="D42"/>
  <c r="B5"/>
  <c r="B6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</calcChain>
</file>

<file path=xl/sharedStrings.xml><?xml version="1.0" encoding="utf-8"?>
<sst xmlns="http://schemas.openxmlformats.org/spreadsheetml/2006/main" count="260" uniqueCount="237">
  <si>
    <t>Kraj lub terytorium</t>
  </si>
  <si>
    <t>Najwyższa liczba głos. w r. 2015</t>
  </si>
  <si>
    <t>Ogołem godzin</t>
  </si>
  <si>
    <t>Przec. Studiów bibl.</t>
  </si>
  <si>
    <t>Uśredniona liczba h poświęconych na studia</t>
  </si>
  <si>
    <t>Liczba h bez h poświęconych na studia</t>
  </si>
  <si>
    <t>Liczba ludności</t>
  </si>
  <si>
    <t>Liczba mieszk. Na głos.</t>
  </si>
  <si>
    <t>Przec. Głos. w r. 2015</t>
  </si>
  <si>
    <t>Procent wzrostu</t>
  </si>
  <si>
    <t>Przec. Głos. w r. 2014</t>
  </si>
  <si>
    <t>Liczba ochrzcz. w r. 2015</t>
  </si>
  <si>
    <t>Przec. Pion. Pomocn.</t>
  </si>
  <si>
    <t>Przec. Pion. Pełn.</t>
  </si>
  <si>
    <t>Liczba zborów</t>
  </si>
  <si>
    <t>Liczba obecn. Na Pamiątce</t>
  </si>
  <si>
    <t>Wyspa sw. Heleny (N-3)</t>
  </si>
  <si>
    <t>Norfolk (P-23)</t>
  </si>
  <si>
    <t>Nauru (M-23)</t>
  </si>
  <si>
    <t>Tuvalu (M-24)</t>
  </si>
  <si>
    <t>Liechtenstein (F-4)</t>
  </si>
  <si>
    <t>Nevis (P-32)</t>
  </si>
  <si>
    <t>Falklandy (Q-37)</t>
  </si>
  <si>
    <t>Szwajcaria (F-4)</t>
  </si>
  <si>
    <t>Holandia (E-4)</t>
  </si>
  <si>
    <t>Polska (E-6)</t>
  </si>
  <si>
    <t>Belgia (E-4)</t>
  </si>
  <si>
    <t>Liban (H-8)</t>
  </si>
  <si>
    <t>Czechy (E-5)</t>
  </si>
  <si>
    <t>Słowacja (F-6)</t>
  </si>
  <si>
    <t>Dania (D-4)</t>
  </si>
  <si>
    <t>Finlandia (C-7)</t>
  </si>
  <si>
    <t>Norwegia (C-4)</t>
  </si>
  <si>
    <t>Aruba (Q-29)</t>
  </si>
  <si>
    <t>Szwecja (B-6)</t>
  </si>
  <si>
    <t>Niemcy (E-5)</t>
  </si>
  <si>
    <t>Malawi (N-8)</t>
  </si>
  <si>
    <t>Wyspy Cooka (O-26)</t>
  </si>
  <si>
    <t>Luksemburg (E-4)</t>
  </si>
  <si>
    <t>Australia (O-19)</t>
  </si>
  <si>
    <t>Austria (F-5)</t>
  </si>
  <si>
    <t>Barbados (Q-33)</t>
  </si>
  <si>
    <t>Malta (G-5)</t>
  </si>
  <si>
    <t>Wielka Brytania (E-3)</t>
  </si>
  <si>
    <t>Niue (O-26)</t>
  </si>
  <si>
    <t>Nowa Zelandia (Q-24)</t>
  </si>
  <si>
    <t>Urugwaj (O-37)</t>
  </si>
  <si>
    <t>Gwadelupa (P-32)</t>
  </si>
  <si>
    <t>Vanuatu (N-23)</t>
  </si>
  <si>
    <t>Tinian (K-20)</t>
  </si>
  <si>
    <t>Anguilla (O-32)</t>
  </si>
  <si>
    <t>Mozambik (O-7)</t>
  </si>
  <si>
    <t>Rumunia (F-6)</t>
  </si>
  <si>
    <t>Zambia (N-7)</t>
  </si>
  <si>
    <t>Cura c ̧ao</t>
  </si>
  <si>
    <t>Andora (F-4)</t>
  </si>
  <si>
    <t>Mauritius (O-10)</t>
  </si>
  <si>
    <t>Sint Maarten (O-32)</t>
  </si>
  <si>
    <t>Pakistan (H-12)</t>
  </si>
  <si>
    <t>Nigeria (L-4)</t>
  </si>
  <si>
    <t>Kuba (G-34)</t>
  </si>
  <si>
    <t>Kanada (C-31)</t>
  </si>
  <si>
    <t>Antigua (P-32)</t>
  </si>
  <si>
    <t>Chorwacja (B-9)</t>
  </si>
  <si>
    <t>W�gry (A-10)</t>
  </si>
  <si>
    <t>Wallis i Futuna (N-25)</t>
  </si>
  <si>
    <t>Jamajka (H-34)</t>
  </si>
  <si>
    <t>Suazi (P-7)</t>
  </si>
  <si>
    <t>Estonia (D-6)</t>
  </si>
  <si>
    <t>Portugalia (G-2)</t>
  </si>
  <si>
    <t>Birma (J-15)</t>
  </si>
  <si>
    <t>Kongo, Dem. Rep. (M-6)</t>
  </si>
  <si>
    <t>Mołdawia (F-7)</t>
  </si>
  <si>
    <t>Islandia (B-1)</t>
  </si>
  <si>
    <t>Wyspy Salomona (M-22)</t>
  </si>
  <si>
    <t>Madera (H-1)</t>
  </si>
  <si>
    <t>Grenlandia (A-38)</t>
  </si>
  <si>
    <t>Saint-Martin (O-32)</t>
  </si>
  <si>
    <t>Kostaryka (J-34)</t>
  </si>
  <si>
    <t>Nowa Kaledonia (O-23)</t>
  </si>
  <si>
    <t>Brazylia (L-37)</t>
  </si>
  <si>
    <t>Francja (F-4)</t>
  </si>
  <si>
    <t>Trynidad i Tobago (R-33)</t>
  </si>
  <si>
    <t>Togo (L-4)</t>
  </si>
  <si>
    <t>Stany Zjednoczone (E-32)</t>
  </si>
  <si>
    <t>Rep. Południowej Afryki (P-6)</t>
  </si>
  <si>
    <t>Bermudy (F-36)</t>
  </si>
  <si>
    <t>Lesoto (P-7)</t>
  </si>
  <si>
    <t>Tonga (O-25)</t>
  </si>
  <si>
    <t>Irlandia (E-2)</t>
  </si>
  <si>
    <t>Bahamy (G-35)</t>
  </si>
  <si>
    <t>Sri Lanka (L-13)</t>
  </si>
  <si>
    <t>Grenada (Q-32)</t>
  </si>
  <si>
    <t>Kongo, Rep. (M-5)</t>
  </si>
  <si>
    <t>Papua-Nowa Gwinea (M-20)</t>
  </si>
  <si>
    <t>Słowenia (B-8)</t>
  </si>
  <si>
    <t>Rodrigues (O-11)</t>
  </si>
  <si>
    <t>Bonaire (Q-30)</t>
  </si>
  <si>
    <t>Martynika (P-32)</t>
  </si>
  <si>
    <t>Brytyjskie W-py Dziewicze (O-31)</t>
  </si>
  <si>
    <t>Kamerun (L-5)</t>
  </si>
  <si>
    <t>Reunion (O-10)</t>
  </si>
  <si>
    <t>Grecja (G-6)</t>
  </si>
  <si>
    <t>Salwador (H-33)</t>
  </si>
  <si>
    <t>Portoryko (O-31)</t>
  </si>
  <si>
    <t>Kajmany (H-34)</t>
  </si>
  <si>
    <t>Surinam (J-37)</t>
  </si>
  <si>
    <t>Ghana (L-3)</t>
  </si>
  <si>
    <t>Gujana (J-37)</t>
  </si>
  <si>
    <t>Wyspy Dziewicze USA (O-31)</t>
  </si>
  <si>
    <t>Palestyna (H-8)</t>
  </si>
  <si>
    <t>Seszele (M-9)</t>
  </si>
  <si>
    <t>Argentyna (N-36)</t>
  </si>
  <si>
    <t>Indie (J-12)</t>
  </si>
  <si>
    <t>Sudan Południowy (L-7)</t>
  </si>
  <si>
    <t>Wyspy Marshalla (L-23)</t>
  </si>
  <si>
    <t>Namibia (O-5)</t>
  </si>
  <si>
    <t>Fidzi (N-24)</t>
  </si>
  <si>
    <t>Guam (K-20)</t>
  </si>
  <si>
    <t>Sint Eustatius (P-32)</t>
  </si>
  <si>
    <t>Włochy (G-5)</t>
  </si>
  <si>
    <t>Meksyk (G-31)</t>
  </si>
  <si>
    <t>Czad (K-6)</t>
  </si>
  <si>
    <t>Tanzania (M-8)</t>
  </si>
  <si>
    <t>Ukraina (E-7)</t>
  </si>
  <si>
    <t>Azory (G-1)</t>
  </si>
  <si>
    <t>Saint Kitts (O-32)</t>
  </si>
  <si>
    <t>Hiszpania (G-3)</t>
  </si>
  <si>
    <t>Gambia (K-2)</t>
  </si>
  <si>
    <t>Gruzja (G-9)</t>
  </si>
  <si>
    <t>Niger (K-4)</t>
  </si>
  <si>
    <t>Filipiny (K-18)</t>
  </si>
  <si>
    <t>Kenia (M-8)</t>
  </si>
  <si>
    <t>Zimbabwe (O-7)</t>
  </si>
  <si>
    <t>Kolumbia (J-35)</t>
  </si>
  <si>
    <t>Cypr (H-7)</t>
  </si>
  <si>
    <t>Dominika (P-33)</t>
  </si>
  <si>
    <t>Gibraltar (G-3)</t>
  </si>
  <si>
    <t>Izrael (H-8)</t>
  </si>
  <si>
    <t>Saint Lucia (Q-33)</t>
  </si>
  <si>
    <t>Gwatemala (H-33)</t>
  </si>
  <si>
    <t>Litwa (D-6)</t>
  </si>
  <si>
    <t>Nikaragua (H-33)</t>
  </si>
  <si>
    <t>Gwinea Rownikowa (L-5)</t>
  </si>
  <si>
    <t>Saipan (K-20)</t>
  </si>
  <si>
    <t>Samoa (N-25)</t>
  </si>
  <si>
    <t>Chile (M-35)</t>
  </si>
  <si>
    <t>Łotwa (D-6)</t>
  </si>
  <si>
    <t>Haiti (O-28)</t>
  </si>
  <si>
    <t>Indonezja (M-17)</t>
  </si>
  <si>
    <t>Sierra Leone (L-2)</t>
  </si>
  <si>
    <t>Botswana (O-6)</t>
  </si>
  <si>
    <t>Saba (O-32)</t>
  </si>
  <si>
    <t>Angola (N-6)</t>
  </si>
  <si>
    <t>Rep. Srodkowoafryka nska (L-6)</t>
  </si>
  <si>
    <t>Tahiti (M-27)</t>
  </si>
  <si>
    <t>Panama (J-34)</t>
  </si>
  <si>
    <t>Turcja (G-8)</t>
  </si>
  <si>
    <t>San Marino (F-5)</t>
  </si>
  <si>
    <t>Benin (L-4)</t>
  </si>
  <si>
    <t>Gwinea (K-2)</t>
  </si>
  <si>
    <t>Ekwador (K-34)</t>
  </si>
  <si>
    <t>Macedonia (D-11)</t>
  </si>
  <si>
    <t>Liberia (L-2)</t>
  </si>
  <si>
    <t>Serbia (C-11)</t>
  </si>
  <si>
    <t>Gabon (M-5)</t>
  </si>
  <si>
    <t>Samoa Ameryka nskie (N-26)</t>
  </si>
  <si>
    <t>Saint Vincent i Grenadyny (Q-32)</t>
  </si>
  <si>
    <t>Senegal (K-2)</t>
  </si>
  <si>
    <t>Wyspy Owcze (C-2)</t>
  </si>
  <si>
    <t>Rosja (C-15)</t>
  </si>
  <si>
    <t>Bo snia i Hercegowina (C-10)</t>
  </si>
  <si>
    <t>Paragwaj (M-37)</t>
  </si>
  <si>
    <t>Madagaskar (O-9)</t>
  </si>
  <si>
    <t>Gujana Francuska (J-37)</t>
  </si>
  <si>
    <t>Burkina Faso (K-3)</t>
  </si>
  <si>
    <t>Saint-Barth elemy (O-32)</t>
  </si>
  <si>
    <t>Turks i Caicos (N-29)</t>
  </si>
  <si>
    <t>Honduras (H-33)</t>
  </si>
  <si>
    <t>Wenezuela (J-36)</t>
  </si>
  <si>
    <t>Belize (H-33)</t>
  </si>
  <si>
    <t>Kazachstan (F-11)</t>
  </si>
  <si>
    <t>Rep. Zielonego Przyl�dka (K-1)</t>
  </si>
  <si>
    <t>Sudan (K-7)</t>
  </si>
  <si>
    <t>Hongkong (J-17)</t>
  </si>
  <si>
    <t>Kirgistan (G-12)</t>
  </si>
  <si>
    <t>Palau (L-19)</t>
  </si>
  <si>
    <t>Uganda (L-7)</t>
  </si>
  <si>
    <t>Kiribati (M-24)</t>
  </si>
  <si>
    <t>Wybrze ze Ko sci Słoniowej (L-3)</t>
  </si>
  <si>
    <t>Dominikana (O-29)</t>
  </si>
  <si>
    <t>Armenia (G-9)</t>
  </si>
  <si>
    <t>Boliwia (M-36)</t>
  </si>
  <si>
    <t>Pohnpei (Ponape) (L-22)</t>
  </si>
  <si>
    <t>Bhutan (H-14)</t>
  </si>
  <si>
    <t>Peru (L-35)</t>
  </si>
  <si>
    <t>Burundi (M-7)</t>
  </si>
  <si>
    <t>Białoru s (E-7)</t>
  </si>
  <si>
    <t>Makau (J-17)</t>
  </si>
  <si>
    <t>Malezja (L-16)</t>
  </si>
  <si>
    <t>Etiopia (L-8)</t>
  </si>
  <si>
    <t>Bułgaria (F-7)</t>
  </si>
  <si>
    <t>Majotta (N-9)</t>
  </si>
  <si>
    <t>Kosrae (L-22)</t>
  </si>
  <si>
    <t>Albania (D-11)</t>
  </si>
  <si>
    <t>Czarnog ora (D-10)</t>
  </si>
  <si>
    <t>Rwanda (M-7)</t>
  </si>
  <si>
    <t>Timor Wschodni (N-18)</t>
  </si>
  <si>
    <t>Wyspy sw. Tomasza i Ksi� z�ca (M-4)</t>
  </si>
  <si>
    <t>Nepal (H-13)</t>
  </si>
  <si>
    <t>Azerbejd zan (G-9)</t>
  </si>
  <si>
    <t>Saint-Pierre i Miquelon (D-37)</t>
  </si>
  <si>
    <t>Yap (L-19)</t>
  </si>
  <si>
    <t>Japonia (G-19)</t>
  </si>
  <si>
    <t>Mali (K-3)</t>
  </si>
  <si>
    <t>Tajlandia (K-15)</t>
  </si>
  <si>
    <t>Tajwan (J-17)</t>
  </si>
  <si>
    <t>Bangladesz (J-14)</t>
  </si>
  <si>
    <t>Chuuk (Truk) (L-21)</t>
  </si>
  <si>
    <t>Rota (K-20)</t>
  </si>
  <si>
    <t>Montserrat (P-32)</t>
  </si>
  <si>
    <t>30 innych krajow</t>
  </si>
  <si>
    <t>Mongolia (F-15)</t>
  </si>
  <si>
    <t>Gwinea Bissau (K-2)</t>
  </si>
  <si>
    <t>Korea Południowa (G-18)</t>
  </si>
  <si>
    <t>Kosowo (D-11)</t>
  </si>
  <si>
    <t>Kambodza (K-16)</t>
  </si>
  <si>
    <t>Udział godzin na studia  w ogólnej liczbie godzin</t>
  </si>
  <si>
    <t>% pionierów pomocniczych</t>
  </si>
  <si>
    <t>% pionierów pełnoczasowych</t>
  </si>
  <si>
    <t>Kwantum pionierów</t>
  </si>
  <si>
    <t>Ogół godzin bez pionierów</t>
  </si>
  <si>
    <t>Ogółem</t>
  </si>
  <si>
    <t>Średnia godzin bez pionierów pełn.</t>
  </si>
  <si>
    <t>Śr. liczba godzin / głosiciela bez studiów</t>
  </si>
  <si>
    <t>Śr. liczba godzin / głosiciela</t>
  </si>
  <si>
    <t>Śr. liczba godzin bez pionierów pełn.</t>
  </si>
</sst>
</file>

<file path=xl/styles.xml><?xml version="1.0" encoding="utf-8"?>
<styleSheet xmlns="http://schemas.openxmlformats.org/spreadsheetml/2006/main">
  <numFmts count="3">
    <numFmt numFmtId="43" formatCode="_-* #,##0.00\ _z_ł_-;\-* #,##0.00\ _z_ł_-;_-* &quot;-&quot;??\ _z_ł_-;_-@_-"/>
    <numFmt numFmtId="164" formatCode="#,##0.0"/>
    <numFmt numFmtId="166" formatCode="_-* #,##0\ _z_ł_-;\-* #,##0\ _z_ł_-;_-* &quot;-&quot;??\ _z_ł_-;_-@_-"/>
  </numFmts>
  <fonts count="4">
    <font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8"/>
      <color theme="8" tint="0.79998168889431442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1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14"/>
      </patternFill>
    </fill>
    <fill>
      <patternFill patternType="solid">
        <fgColor theme="8" tint="0.79998168889431442"/>
        <bgColor indexed="2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 applyAlignment="1">
      <alignment horizontal="left"/>
    </xf>
    <xf numFmtId="3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" fontId="1" fillId="0" borderId="0" xfId="0" applyNumberFormat="1" applyFont="1" applyAlignment="1">
      <alignment horizontal="right"/>
    </xf>
    <xf numFmtId="1" fontId="1" fillId="0" borderId="0" xfId="0" applyNumberFormat="1" applyFont="1" applyBorder="1" applyAlignment="1">
      <alignment horizontal="right"/>
    </xf>
    <xf numFmtId="0" fontId="1" fillId="3" borderId="0" xfId="0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164" fontId="0" fillId="0" borderId="0" xfId="0" applyNumberFormat="1"/>
    <xf numFmtId="9" fontId="0" fillId="0" borderId="0" xfId="1" applyFont="1"/>
    <xf numFmtId="1" fontId="1" fillId="0" borderId="0" xfId="0" applyNumberFormat="1" applyFont="1" applyBorder="1" applyAlignment="1">
      <alignment horizontal="right"/>
    </xf>
    <xf numFmtId="0" fontId="1" fillId="7" borderId="1" xfId="0" applyFont="1" applyFill="1" applyBorder="1" applyAlignment="1">
      <alignment horizontal="left" vertical="top" wrapText="1"/>
    </xf>
    <xf numFmtId="0" fontId="3" fillId="7" borderId="1" xfId="0" applyFont="1" applyFill="1" applyBorder="1" applyAlignment="1">
      <alignment horizontal="left" vertical="top" wrapText="1"/>
    </xf>
    <xf numFmtId="164" fontId="1" fillId="6" borderId="1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10" fontId="1" fillId="2" borderId="1" xfId="0" applyNumberFormat="1" applyFont="1" applyFill="1" applyBorder="1" applyAlignment="1">
      <alignment horizontal="left" vertical="top" wrapText="1"/>
    </xf>
    <xf numFmtId="3" fontId="1" fillId="0" borderId="1" xfId="0" applyNumberFormat="1" applyFont="1" applyBorder="1" applyAlignment="1">
      <alignment horizontal="left"/>
    </xf>
    <xf numFmtId="3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0" fontId="1" fillId="0" borderId="1" xfId="0" applyNumberFormat="1" applyFont="1" applyBorder="1" applyAlignment="1">
      <alignment horizontal="right"/>
    </xf>
    <xf numFmtId="9" fontId="0" fillId="0" borderId="1" xfId="1" applyFont="1" applyBorder="1"/>
    <xf numFmtId="166" fontId="0" fillId="0" borderId="1" xfId="2" applyNumberFormat="1" applyFont="1" applyBorder="1"/>
    <xf numFmtId="166" fontId="0" fillId="0" borderId="1" xfId="0" applyNumberFormat="1" applyBorder="1"/>
    <xf numFmtId="3" fontId="1" fillId="0" borderId="1" xfId="0" applyNumberFormat="1" applyFont="1" applyFill="1" applyBorder="1" applyAlignment="1">
      <alignment horizontal="left"/>
    </xf>
    <xf numFmtId="3" fontId="1" fillId="3" borderId="1" xfId="0" applyNumberFormat="1" applyFont="1" applyFill="1" applyBorder="1" applyAlignment="1">
      <alignment horizontal="left"/>
    </xf>
    <xf numFmtId="3" fontId="1" fillId="4" borderId="1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>
      <alignment horizontal="right"/>
    </xf>
    <xf numFmtId="10" fontId="1" fillId="3" borderId="1" xfId="0" applyNumberFormat="1" applyFont="1" applyFill="1" applyBorder="1" applyAlignment="1">
      <alignment horizontal="right"/>
    </xf>
    <xf numFmtId="0" fontId="1" fillId="0" borderId="0" xfId="0" applyFont="1" applyFill="1" applyAlignment="1">
      <alignment horizontal="left" vertical="top" wrapText="1"/>
    </xf>
    <xf numFmtId="3" fontId="1" fillId="5" borderId="1" xfId="0" applyNumberFormat="1" applyFont="1" applyFill="1" applyBorder="1" applyAlignment="1">
      <alignment horizontal="right"/>
    </xf>
    <xf numFmtId="164" fontId="1" fillId="5" borderId="1" xfId="0" applyNumberFormat="1" applyFont="1" applyFill="1" applyBorder="1" applyAlignment="1">
      <alignment horizontal="right"/>
    </xf>
    <xf numFmtId="9" fontId="1" fillId="5" borderId="1" xfId="1" applyFont="1" applyFill="1" applyBorder="1" applyAlignment="1">
      <alignment horizontal="right"/>
    </xf>
    <xf numFmtId="164" fontId="1" fillId="6" borderId="2" xfId="0" applyNumberFormat="1" applyFont="1" applyFill="1" applyBorder="1" applyAlignment="1">
      <alignment horizontal="left" vertical="top" wrapText="1"/>
    </xf>
    <xf numFmtId="0" fontId="1" fillId="7" borderId="3" xfId="0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top" wrapText="1"/>
    </xf>
  </cellXfs>
  <cellStyles count="3">
    <cellStyle name="Dziesiętny" xfId="2" builtinId="3"/>
    <cellStyle name="Normalny" xfId="0" builtinId="0"/>
    <cellStyle name="Procentowy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T218"/>
  <sheetViews>
    <sheetView showGridLines="0" tabSelected="1" zoomScale="80" zoomScaleNormal="80" workbookViewId="0">
      <pane xSplit="1" ySplit="4" topLeftCell="B5" activePane="bottomRight" state="frozen"/>
      <selection pane="topRight" activeCell="B1" sqref="B1"/>
      <selection pane="bottomLeft" activeCell="A19" sqref="A19"/>
      <selection pane="bottomRight" activeCell="E5" sqref="E5"/>
    </sheetView>
  </sheetViews>
  <sheetFormatPr defaultColWidth="11.42578125" defaultRowHeight="12.75"/>
  <cols>
    <col min="1" max="1" width="30.42578125" style="1" bestFit="1" customWidth="1"/>
    <col min="2" max="2" width="5" style="1" bestFit="1" customWidth="1"/>
    <col min="3" max="5" width="11.5703125" style="7" bestFit="1" customWidth="1"/>
    <col min="6" max="6" width="11.7109375" style="2" bestFit="1" customWidth="1"/>
    <col min="7" max="7" width="12.7109375" style="2" bestFit="1" customWidth="1"/>
    <col min="8" max="8" width="11.5703125" style="2" bestFit="1" customWidth="1"/>
    <col min="9" max="9" width="11.5703125" style="3" bestFit="1" customWidth="1"/>
    <col min="10" max="10" width="11.7109375" style="3" bestFit="1" customWidth="1"/>
    <col min="11" max="11" width="11.5703125" style="3" bestFit="1" customWidth="1"/>
    <col min="12" max="12" width="11.7109375" style="2" bestFit="1" customWidth="1"/>
    <col min="13" max="21" width="11.5703125" style="2" bestFit="1" customWidth="1"/>
    <col min="22" max="23" width="11.5703125" style="9" bestFit="1" customWidth="1"/>
    <col min="24" max="24" width="16.140625" bestFit="1" customWidth="1"/>
    <col min="25" max="25" width="15.7109375" bestFit="1" customWidth="1"/>
    <col min="26" max="16384" width="11.42578125" style="3"/>
  </cols>
  <sheetData>
    <row r="1" spans="1:25" s="28" customFormat="1" ht="45">
      <c r="A1" s="33" t="s">
        <v>0</v>
      </c>
      <c r="B1" s="34">
        <v>0</v>
      </c>
      <c r="C1" s="32" t="s">
        <v>235</v>
      </c>
      <c r="D1" s="13" t="s">
        <v>234</v>
      </c>
      <c r="E1" s="13" t="s">
        <v>233</v>
      </c>
      <c r="F1" s="11" t="s">
        <v>2</v>
      </c>
      <c r="G1" s="11" t="s">
        <v>1</v>
      </c>
      <c r="H1" s="11" t="s">
        <v>3</v>
      </c>
      <c r="I1" s="14" t="s">
        <v>4</v>
      </c>
      <c r="J1" s="14" t="s">
        <v>5</v>
      </c>
      <c r="K1" s="15" t="s">
        <v>227</v>
      </c>
      <c r="L1" s="11" t="s">
        <v>6</v>
      </c>
      <c r="M1" s="11" t="s">
        <v>7</v>
      </c>
      <c r="N1" s="11" t="s">
        <v>8</v>
      </c>
      <c r="O1" s="11" t="s">
        <v>9</v>
      </c>
      <c r="P1" s="11" t="s">
        <v>10</v>
      </c>
      <c r="Q1" s="11" t="s">
        <v>11</v>
      </c>
      <c r="R1" s="11" t="s">
        <v>12</v>
      </c>
      <c r="S1" s="11" t="s">
        <v>13</v>
      </c>
      <c r="T1" s="11" t="s">
        <v>14</v>
      </c>
      <c r="U1" s="11" t="s">
        <v>15</v>
      </c>
      <c r="V1" s="14" t="s">
        <v>228</v>
      </c>
      <c r="W1" s="14" t="s">
        <v>229</v>
      </c>
      <c r="X1" s="11" t="s">
        <v>230</v>
      </c>
      <c r="Y1" s="11" t="s">
        <v>231</v>
      </c>
    </row>
    <row r="2" spans="1:25" ht="11.25">
      <c r="A2" s="33" t="s">
        <v>232</v>
      </c>
      <c r="B2" s="34"/>
      <c r="C2" s="30">
        <f>F2/G2/12</f>
        <v>19.601064777558602</v>
      </c>
      <c r="D2" s="30">
        <f>J2/G2/12</f>
        <v>14.876566489519702</v>
      </c>
      <c r="E2" s="30">
        <f>Y2/G2/12</f>
        <v>9.9339498197812954</v>
      </c>
      <c r="F2" s="29">
        <f>SUM(F5:F215)</f>
        <v>1933473727</v>
      </c>
      <c r="G2" s="29">
        <f>SUM(G5:G215)</f>
        <v>8220105</v>
      </c>
      <c r="H2" s="29">
        <f t="shared" ref="H2:U2" si="0">SUM(H5:H215)</f>
        <v>9708968</v>
      </c>
      <c r="I2" s="29">
        <f>H2*4*12</f>
        <v>466030464</v>
      </c>
      <c r="J2" s="29">
        <f>F2-I2</f>
        <v>1467443263</v>
      </c>
      <c r="K2" s="31">
        <f>I2/F2</f>
        <v>0.24103273682601223</v>
      </c>
      <c r="L2" s="29">
        <f t="shared" si="0"/>
        <v>5306991041</v>
      </c>
      <c r="M2" s="29">
        <f t="shared" si="0"/>
        <v>1702668</v>
      </c>
      <c r="N2" s="29">
        <f t="shared" si="0"/>
        <v>7987279</v>
      </c>
      <c r="O2" s="29">
        <f t="shared" si="0"/>
        <v>506.3</v>
      </c>
      <c r="P2" s="29">
        <f t="shared" si="0"/>
        <v>7867958</v>
      </c>
      <c r="Q2" s="29">
        <f t="shared" si="0"/>
        <v>260273</v>
      </c>
      <c r="R2" s="29">
        <f t="shared" si="0"/>
        <v>443504</v>
      </c>
      <c r="S2" s="29">
        <f t="shared" si="0"/>
        <v>1135210</v>
      </c>
      <c r="T2" s="29">
        <f t="shared" si="0"/>
        <v>118016</v>
      </c>
      <c r="U2" s="29">
        <f t="shared" si="0"/>
        <v>19862783</v>
      </c>
      <c r="V2" s="31">
        <f>R2/G2</f>
        <v>5.3953568719620981E-2</v>
      </c>
      <c r="W2" s="31">
        <f>S2/G2</f>
        <v>0.13810164225396149</v>
      </c>
      <c r="X2" s="29">
        <f>S2*840</f>
        <v>953576400</v>
      </c>
      <c r="Y2" s="29">
        <f>F2-X2</f>
        <v>979897327</v>
      </c>
    </row>
    <row r="4" spans="1:25" s="28" customFormat="1" ht="45">
      <c r="A4" s="11" t="s">
        <v>0</v>
      </c>
      <c r="B4" s="12">
        <v>0</v>
      </c>
      <c r="C4" s="13" t="s">
        <v>235</v>
      </c>
      <c r="D4" s="13" t="s">
        <v>234</v>
      </c>
      <c r="E4" s="13" t="s">
        <v>236</v>
      </c>
      <c r="F4" s="11" t="s">
        <v>2</v>
      </c>
      <c r="G4" s="11" t="s">
        <v>1</v>
      </c>
      <c r="H4" s="11" t="s">
        <v>3</v>
      </c>
      <c r="I4" s="14" t="s">
        <v>4</v>
      </c>
      <c r="J4" s="14" t="s">
        <v>5</v>
      </c>
      <c r="K4" s="15" t="s">
        <v>227</v>
      </c>
      <c r="L4" s="11" t="s">
        <v>6</v>
      </c>
      <c r="M4" s="11" t="s">
        <v>7</v>
      </c>
      <c r="N4" s="11" t="s">
        <v>8</v>
      </c>
      <c r="O4" s="11" t="s">
        <v>9</v>
      </c>
      <c r="P4" s="11" t="s">
        <v>10</v>
      </c>
      <c r="Q4" s="11" t="s">
        <v>11</v>
      </c>
      <c r="R4" s="11" t="s">
        <v>12</v>
      </c>
      <c r="S4" s="11" t="s">
        <v>13</v>
      </c>
      <c r="T4" s="11" t="s">
        <v>14</v>
      </c>
      <c r="U4" s="11" t="s">
        <v>15</v>
      </c>
      <c r="V4" s="14" t="s">
        <v>228</v>
      </c>
      <c r="W4" s="14" t="s">
        <v>229</v>
      </c>
      <c r="X4" s="11" t="s">
        <v>230</v>
      </c>
      <c r="Y4" s="11" t="s">
        <v>231</v>
      </c>
    </row>
    <row r="5" spans="1:25">
      <c r="A5" s="16" t="s">
        <v>18</v>
      </c>
      <c r="B5" s="16">
        <f>B4+1</f>
        <v>1</v>
      </c>
      <c r="C5" s="18">
        <f>F5/G5/12</f>
        <v>7.3035714285714279</v>
      </c>
      <c r="D5" s="18">
        <f>J5/G5/12</f>
        <v>3.3035714285714288</v>
      </c>
      <c r="E5" s="18">
        <f>Y5/G5/12</f>
        <v>2.3035714285714284</v>
      </c>
      <c r="F5" s="17">
        <v>1227</v>
      </c>
      <c r="G5" s="17">
        <v>14</v>
      </c>
      <c r="H5" s="17">
        <v>14</v>
      </c>
      <c r="I5" s="17">
        <f>H5*4*12</f>
        <v>672</v>
      </c>
      <c r="J5" s="17">
        <f>F5-I5</f>
        <v>555</v>
      </c>
      <c r="K5" s="19">
        <f>I5/F5</f>
        <v>0.5476772616136919</v>
      </c>
      <c r="L5" s="17">
        <v>10436</v>
      </c>
      <c r="M5" s="17">
        <v>745</v>
      </c>
      <c r="N5" s="17">
        <v>11</v>
      </c>
      <c r="O5" s="17">
        <v>-27</v>
      </c>
      <c r="P5" s="17">
        <v>15</v>
      </c>
      <c r="Q5" s="17"/>
      <c r="R5" s="17">
        <v>1</v>
      </c>
      <c r="S5" s="17">
        <v>1</v>
      </c>
      <c r="T5" s="17">
        <v>1</v>
      </c>
      <c r="U5" s="17">
        <v>92</v>
      </c>
      <c r="V5" s="20">
        <f>R5/G5</f>
        <v>7.1428571428571425E-2</v>
      </c>
      <c r="W5" s="20">
        <f>S5/G5</f>
        <v>7.1428571428571425E-2</v>
      </c>
      <c r="X5" s="21">
        <f>S5*840</f>
        <v>840</v>
      </c>
      <c r="Y5" s="22">
        <f>F5-X5</f>
        <v>387</v>
      </c>
    </row>
    <row r="6" spans="1:25">
      <c r="A6" s="16" t="s">
        <v>226</v>
      </c>
      <c r="B6" s="16">
        <f>B5+1</f>
        <v>2</v>
      </c>
      <c r="C6" s="18">
        <f>F6/G6/12</f>
        <v>40.567821067821065</v>
      </c>
      <c r="D6" s="18">
        <f>J6/G6/12</f>
        <v>30.875180375180374</v>
      </c>
      <c r="E6" s="18">
        <f>Y6/G6/12</f>
        <v>2.8405483405483403</v>
      </c>
      <c r="F6" s="17">
        <v>449816</v>
      </c>
      <c r="G6" s="17">
        <v>924</v>
      </c>
      <c r="H6" s="17">
        <v>2239</v>
      </c>
      <c r="I6" s="17">
        <f>H6*4*12</f>
        <v>107472</v>
      </c>
      <c r="J6" s="17">
        <f>F6-I6</f>
        <v>342344</v>
      </c>
      <c r="K6" s="19">
        <f>I6/F6</f>
        <v>0.23892436018283031</v>
      </c>
      <c r="L6" s="17">
        <v>15577899</v>
      </c>
      <c r="M6" s="17">
        <v>16859</v>
      </c>
      <c r="N6" s="17">
        <v>894</v>
      </c>
      <c r="O6" s="17">
        <v>11</v>
      </c>
      <c r="P6" s="17">
        <v>802</v>
      </c>
      <c r="Q6" s="17">
        <v>43</v>
      </c>
      <c r="R6" s="17">
        <v>35</v>
      </c>
      <c r="S6" s="17">
        <v>498</v>
      </c>
      <c r="T6" s="17">
        <v>14</v>
      </c>
      <c r="U6" s="17">
        <v>2251</v>
      </c>
      <c r="V6" s="20">
        <f>R6/G6</f>
        <v>3.787878787878788E-2</v>
      </c>
      <c r="W6" s="20">
        <f>S6/G6</f>
        <v>0.53896103896103897</v>
      </c>
      <c r="X6" s="21">
        <f>S6*840</f>
        <v>418320</v>
      </c>
      <c r="Y6" s="22">
        <f>F6-X6</f>
        <v>31496</v>
      </c>
    </row>
    <row r="7" spans="1:25">
      <c r="A7" s="16" t="s">
        <v>169</v>
      </c>
      <c r="B7" s="16">
        <f>B6+1</f>
        <v>3</v>
      </c>
      <c r="C7" s="18">
        <f>F7/G7/12</f>
        <v>23.065126050420165</v>
      </c>
      <c r="D7" s="18">
        <f>J7/G7/12</f>
        <v>19.535714285714285</v>
      </c>
      <c r="E7" s="18">
        <f>Y7/G7/12</f>
        <v>4.829831932773109</v>
      </c>
      <c r="F7" s="17">
        <v>32937</v>
      </c>
      <c r="G7" s="17">
        <v>119</v>
      </c>
      <c r="H7" s="17">
        <v>105</v>
      </c>
      <c r="I7" s="17">
        <f>H7*4*12</f>
        <v>5040</v>
      </c>
      <c r="J7" s="17">
        <f>F7-I7</f>
        <v>27897</v>
      </c>
      <c r="K7" s="19">
        <f>I7/F7</f>
        <v>0.15301940067401404</v>
      </c>
      <c r="L7" s="17">
        <v>50145</v>
      </c>
      <c r="M7" s="17">
        <v>421</v>
      </c>
      <c r="N7" s="17">
        <v>112</v>
      </c>
      <c r="O7" s="17">
        <v>-4</v>
      </c>
      <c r="P7" s="17">
        <v>117</v>
      </c>
      <c r="Q7" s="17">
        <v>1</v>
      </c>
      <c r="R7" s="17">
        <v>5</v>
      </c>
      <c r="S7" s="17">
        <v>31</v>
      </c>
      <c r="T7" s="17">
        <v>4</v>
      </c>
      <c r="U7" s="17">
        <v>192</v>
      </c>
      <c r="V7" s="20">
        <f>R7/G7</f>
        <v>4.2016806722689079E-2</v>
      </c>
      <c r="W7" s="20">
        <f>S7/G7</f>
        <v>0.26050420168067229</v>
      </c>
      <c r="X7" s="21">
        <f>S7*840</f>
        <v>26040</v>
      </c>
      <c r="Y7" s="22">
        <f>F7-X7</f>
        <v>6897</v>
      </c>
    </row>
    <row r="8" spans="1:25">
      <c r="A8" s="16" t="s">
        <v>220</v>
      </c>
      <c r="B8" s="16">
        <f>B7+1</f>
        <v>4</v>
      </c>
      <c r="C8" s="18">
        <f>F8/G8/12</f>
        <v>35.305555555555557</v>
      </c>
      <c r="D8" s="18">
        <f>J8/G8/12</f>
        <v>21.781746031746035</v>
      </c>
      <c r="E8" s="18">
        <f>Y8/G8/12</f>
        <v>5.3055555555555554</v>
      </c>
      <c r="F8" s="17">
        <v>8897</v>
      </c>
      <c r="G8" s="17">
        <v>21</v>
      </c>
      <c r="H8" s="17">
        <v>71</v>
      </c>
      <c r="I8" s="17">
        <f>H8*4*12</f>
        <v>3408</v>
      </c>
      <c r="J8" s="17">
        <f>F8-I8</f>
        <v>5489</v>
      </c>
      <c r="K8" s="19">
        <f>I8/F8</f>
        <v>0.38305046644936497</v>
      </c>
      <c r="L8" s="17">
        <v>4900</v>
      </c>
      <c r="M8" s="17">
        <v>233</v>
      </c>
      <c r="N8" s="17">
        <v>19</v>
      </c>
      <c r="O8" s="17">
        <v>6</v>
      </c>
      <c r="P8" s="17">
        <v>18</v>
      </c>
      <c r="Q8" s="17"/>
      <c r="R8" s="17">
        <v>1</v>
      </c>
      <c r="S8" s="17">
        <v>9</v>
      </c>
      <c r="T8" s="17">
        <v>1</v>
      </c>
      <c r="U8" s="17">
        <v>108</v>
      </c>
      <c r="V8" s="20">
        <f>R8/G8</f>
        <v>4.7619047619047616E-2</v>
      </c>
      <c r="W8" s="20">
        <f>S8/G8</f>
        <v>0.42857142857142855</v>
      </c>
      <c r="X8" s="21">
        <f>S8*840</f>
        <v>7560</v>
      </c>
      <c r="Y8" s="22">
        <f>F8-X8</f>
        <v>1337</v>
      </c>
    </row>
    <row r="9" spans="1:25">
      <c r="A9" s="16" t="s">
        <v>211</v>
      </c>
      <c r="B9" s="16">
        <f>B8+1</f>
        <v>5</v>
      </c>
      <c r="C9" s="18">
        <f>F9/G9/12</f>
        <v>30.94047619047619</v>
      </c>
      <c r="D9" s="18">
        <f>J9/G9/12</f>
        <v>29.226190476190478</v>
      </c>
      <c r="E9" s="18">
        <f>Y9/G9/12</f>
        <v>5.9404761904761907</v>
      </c>
      <c r="F9" s="17">
        <v>5198</v>
      </c>
      <c r="G9" s="17">
        <v>14</v>
      </c>
      <c r="H9" s="17">
        <v>6</v>
      </c>
      <c r="I9" s="17">
        <f>H9*4*12</f>
        <v>288</v>
      </c>
      <c r="J9" s="17">
        <f>F9-I9</f>
        <v>4910</v>
      </c>
      <c r="K9" s="19">
        <f>I9/F9</f>
        <v>5.5405925355906119E-2</v>
      </c>
      <c r="L9" s="17">
        <v>6299</v>
      </c>
      <c r="M9" s="17">
        <v>450</v>
      </c>
      <c r="N9" s="17">
        <v>14</v>
      </c>
      <c r="O9" s="17">
        <v>-7</v>
      </c>
      <c r="P9" s="17">
        <v>15</v>
      </c>
      <c r="Q9" s="17"/>
      <c r="R9" s="17">
        <v>1</v>
      </c>
      <c r="S9" s="17">
        <v>5</v>
      </c>
      <c r="T9" s="17">
        <v>1</v>
      </c>
      <c r="U9" s="17">
        <v>22</v>
      </c>
      <c r="V9" s="20">
        <f>R9/G9</f>
        <v>7.1428571428571425E-2</v>
      </c>
      <c r="W9" s="20">
        <f>S9/G9</f>
        <v>0.35714285714285715</v>
      </c>
      <c r="X9" s="21">
        <f>S9*840</f>
        <v>4200</v>
      </c>
      <c r="Y9" s="22">
        <f>F9-X9</f>
        <v>998</v>
      </c>
    </row>
    <row r="10" spans="1:25">
      <c r="A10" s="16" t="s">
        <v>31</v>
      </c>
      <c r="B10" s="16">
        <f>B9+1</f>
        <v>6</v>
      </c>
      <c r="C10" s="18">
        <f>F10/G10/12</f>
        <v>13.770521517533469</v>
      </c>
      <c r="D10" s="18">
        <f>J10/G10/12</f>
        <v>11.516187502243278</v>
      </c>
      <c r="E10" s="18">
        <f>Y10/G10/12</f>
        <v>6.2293349126018454</v>
      </c>
      <c r="F10" s="17">
        <v>3069284</v>
      </c>
      <c r="G10" s="17">
        <v>18574</v>
      </c>
      <c r="H10" s="17">
        <v>10468</v>
      </c>
      <c r="I10" s="17">
        <f>H10*4*12</f>
        <v>502464</v>
      </c>
      <c r="J10" s="17">
        <f>F10-I10</f>
        <v>2566820</v>
      </c>
      <c r="K10" s="19">
        <f>I10/F10</f>
        <v>0.16370723595470474</v>
      </c>
      <c r="L10" s="17">
        <v>5471753</v>
      </c>
      <c r="M10" s="17">
        <v>295</v>
      </c>
      <c r="N10" s="17">
        <v>18496</v>
      </c>
      <c r="O10" s="17"/>
      <c r="P10" s="17">
        <v>18588</v>
      </c>
      <c r="Q10" s="17">
        <v>221</v>
      </c>
      <c r="R10" s="17">
        <v>746</v>
      </c>
      <c r="S10" s="17">
        <v>2001</v>
      </c>
      <c r="T10" s="17">
        <v>303</v>
      </c>
      <c r="U10" s="17">
        <v>25924</v>
      </c>
      <c r="V10" s="20">
        <f>R10/G10</f>
        <v>4.0163669645741362E-2</v>
      </c>
      <c r="W10" s="20">
        <f>S10/G10</f>
        <v>0.10773123721330892</v>
      </c>
      <c r="X10" s="21">
        <f>S10*840</f>
        <v>1680840</v>
      </c>
      <c r="Y10" s="22">
        <f>F10-X10</f>
        <v>1388444</v>
      </c>
    </row>
    <row r="11" spans="1:25">
      <c r="A11" s="16" t="s">
        <v>49</v>
      </c>
      <c r="B11" s="16">
        <f>B10+1</f>
        <v>7</v>
      </c>
      <c r="C11" s="18">
        <f>F11/G11/12</f>
        <v>15.557971014492752</v>
      </c>
      <c r="D11" s="18">
        <f>J11/G11/12</f>
        <v>10.514492753623189</v>
      </c>
      <c r="E11" s="18">
        <f>Y11/G11/12</f>
        <v>6.4275362318840585</v>
      </c>
      <c r="F11" s="17">
        <v>4294</v>
      </c>
      <c r="G11" s="17">
        <v>23</v>
      </c>
      <c r="H11" s="17">
        <v>29</v>
      </c>
      <c r="I11" s="17">
        <f>H11*4*12</f>
        <v>1392</v>
      </c>
      <c r="J11" s="17">
        <f>F11-I11</f>
        <v>2902</v>
      </c>
      <c r="K11" s="19">
        <f>I11/F11</f>
        <v>0.3241732650209595</v>
      </c>
      <c r="L11" s="17">
        <v>3136</v>
      </c>
      <c r="M11" s="17">
        <v>136</v>
      </c>
      <c r="N11" s="17">
        <v>15</v>
      </c>
      <c r="O11" s="17"/>
      <c r="P11" s="17">
        <v>15</v>
      </c>
      <c r="Q11" s="17"/>
      <c r="R11" s="17">
        <v>1</v>
      </c>
      <c r="S11" s="17">
        <v>3</v>
      </c>
      <c r="T11" s="17">
        <v>1</v>
      </c>
      <c r="U11" s="17">
        <v>43</v>
      </c>
      <c r="V11" s="20">
        <f>R11/G11</f>
        <v>4.3478260869565216E-2</v>
      </c>
      <c r="W11" s="20">
        <f>S11/G11</f>
        <v>0.13043478260869565</v>
      </c>
      <c r="X11" s="21">
        <f>S11*840</f>
        <v>2520</v>
      </c>
      <c r="Y11" s="22">
        <f>F11-X11</f>
        <v>1774</v>
      </c>
    </row>
    <row r="12" spans="1:25">
      <c r="A12" s="16" t="s">
        <v>16</v>
      </c>
      <c r="B12" s="16">
        <f>B11+1</f>
        <v>8</v>
      </c>
      <c r="C12" s="18">
        <f>F12/G12/12</f>
        <v>6.708333333333333</v>
      </c>
      <c r="D12" s="18">
        <f>J12/G12/12</f>
        <v>4.5771857923497263</v>
      </c>
      <c r="E12" s="18">
        <f>Y12/G12/12</f>
        <v>6.708333333333333</v>
      </c>
      <c r="F12" s="17">
        <v>9821</v>
      </c>
      <c r="G12" s="17">
        <v>122</v>
      </c>
      <c r="H12" s="17">
        <v>65</v>
      </c>
      <c r="I12" s="17">
        <f>H12*4*12</f>
        <v>3120</v>
      </c>
      <c r="J12" s="17">
        <f>F12-I12</f>
        <v>6701</v>
      </c>
      <c r="K12" s="19">
        <f>I12/F12</f>
        <v>0.3176865899602892</v>
      </c>
      <c r="L12" s="17">
        <v>4000</v>
      </c>
      <c r="M12" s="17">
        <v>33</v>
      </c>
      <c r="N12" s="17">
        <v>118</v>
      </c>
      <c r="O12" s="17">
        <v>3</v>
      </c>
      <c r="P12" s="17">
        <v>115</v>
      </c>
      <c r="Q12" s="17">
        <v>1</v>
      </c>
      <c r="R12" s="17">
        <v>2</v>
      </c>
      <c r="S12" s="17"/>
      <c r="T12" s="17">
        <v>3</v>
      </c>
      <c r="U12" s="17">
        <v>272</v>
      </c>
      <c r="V12" s="20">
        <f>R12/G12</f>
        <v>1.6393442622950821E-2</v>
      </c>
      <c r="W12" s="20">
        <f>S12/G12</f>
        <v>0</v>
      </c>
      <c r="X12" s="21">
        <f>S12*840</f>
        <v>0</v>
      </c>
      <c r="Y12" s="22">
        <f>F12-X12</f>
        <v>9821</v>
      </c>
    </row>
    <row r="13" spans="1:25">
      <c r="A13" s="23" t="s">
        <v>19</v>
      </c>
      <c r="B13" s="16">
        <f>B12+1</f>
        <v>9</v>
      </c>
      <c r="C13" s="18">
        <f>F13/G13/12</f>
        <v>7.6550387596899228</v>
      </c>
      <c r="D13" s="18">
        <f>J13/G13/12</f>
        <v>4.3062015503875974</v>
      </c>
      <c r="E13" s="18">
        <f>Y13/G13/12</f>
        <v>6.8410852713178292</v>
      </c>
      <c r="F13" s="17">
        <v>7900</v>
      </c>
      <c r="G13" s="17">
        <v>86</v>
      </c>
      <c r="H13" s="17">
        <v>72</v>
      </c>
      <c r="I13" s="17">
        <f>H13*4*12</f>
        <v>3456</v>
      </c>
      <c r="J13" s="17">
        <f>F13-I13</f>
        <v>4444</v>
      </c>
      <c r="K13" s="19">
        <f>I13/F13</f>
        <v>0.43746835443037974</v>
      </c>
      <c r="L13" s="17">
        <v>9894</v>
      </c>
      <c r="M13" s="17">
        <v>115</v>
      </c>
      <c r="N13" s="17">
        <v>64</v>
      </c>
      <c r="O13" s="17">
        <v>7</v>
      </c>
      <c r="P13" s="17">
        <v>60</v>
      </c>
      <c r="Q13" s="17"/>
      <c r="R13" s="17">
        <v>1</v>
      </c>
      <c r="S13" s="17">
        <v>1</v>
      </c>
      <c r="T13" s="17">
        <v>1</v>
      </c>
      <c r="U13" s="17">
        <v>247</v>
      </c>
      <c r="V13" s="20">
        <f>R13/G13</f>
        <v>1.1627906976744186E-2</v>
      </c>
      <c r="W13" s="20">
        <f>S13/G13</f>
        <v>1.1627906976744186E-2</v>
      </c>
      <c r="X13" s="21">
        <f>S13*840</f>
        <v>840</v>
      </c>
      <c r="Y13" s="22">
        <f>F13-X13</f>
        <v>7060</v>
      </c>
    </row>
    <row r="14" spans="1:25">
      <c r="A14" s="16" t="s">
        <v>209</v>
      </c>
      <c r="B14" s="16">
        <f>B13+1</f>
        <v>10</v>
      </c>
      <c r="C14" s="18">
        <f>F14/G14/12</f>
        <v>30.282318969346957</v>
      </c>
      <c r="D14" s="18">
        <f>J14/G14/12</f>
        <v>22.259218125277656</v>
      </c>
      <c r="E14" s="18">
        <f>Y14/G14/12</f>
        <v>6.8660595290981794</v>
      </c>
      <c r="F14" s="17">
        <v>817986</v>
      </c>
      <c r="G14" s="17">
        <v>2251</v>
      </c>
      <c r="H14" s="17">
        <v>4515</v>
      </c>
      <c r="I14" s="17">
        <f>H14*4*12</f>
        <v>216720</v>
      </c>
      <c r="J14" s="17">
        <f>F14-I14</f>
        <v>601266</v>
      </c>
      <c r="K14" s="19">
        <f>I14/F14</f>
        <v>0.26494340978940961</v>
      </c>
      <c r="L14" s="17">
        <v>27153225</v>
      </c>
      <c r="M14" s="17">
        <v>12063</v>
      </c>
      <c r="N14" s="17">
        <v>2204</v>
      </c>
      <c r="O14" s="17">
        <v>10</v>
      </c>
      <c r="P14" s="17">
        <v>2004</v>
      </c>
      <c r="Q14" s="17">
        <v>141</v>
      </c>
      <c r="R14" s="17">
        <v>134</v>
      </c>
      <c r="S14" s="17">
        <v>753</v>
      </c>
      <c r="T14" s="17">
        <v>36</v>
      </c>
      <c r="U14" s="17">
        <v>7268</v>
      </c>
      <c r="V14" s="20">
        <f>R14/G14</f>
        <v>5.9529098178587293E-2</v>
      </c>
      <c r="W14" s="20">
        <f>S14/G14</f>
        <v>0.33451799200355398</v>
      </c>
      <c r="X14" s="21">
        <f>S14*840</f>
        <v>632520</v>
      </c>
      <c r="Y14" s="22">
        <f>F14-X14</f>
        <v>185466</v>
      </c>
    </row>
    <row r="15" spans="1:25">
      <c r="A15" s="16" t="s">
        <v>76</v>
      </c>
      <c r="B15" s="16">
        <f>B14+1</f>
        <v>11</v>
      </c>
      <c r="C15" s="18">
        <f>F15/G15/12</f>
        <v>17.790860215053765</v>
      </c>
      <c r="D15" s="18">
        <f>J15/G15/12</f>
        <v>14.126344086021506</v>
      </c>
      <c r="E15" s="18">
        <f>Y15/G15/12</f>
        <v>6.9521505376344086</v>
      </c>
      <c r="F15" s="17">
        <v>33091</v>
      </c>
      <c r="G15" s="17">
        <v>155</v>
      </c>
      <c r="H15" s="17">
        <v>142</v>
      </c>
      <c r="I15" s="17">
        <f>H15*4*12</f>
        <v>6816</v>
      </c>
      <c r="J15" s="17">
        <f>F15-I15</f>
        <v>26275</v>
      </c>
      <c r="K15" s="19">
        <f>I15/F15</f>
        <v>0.20597745610588983</v>
      </c>
      <c r="L15" s="17">
        <v>55984</v>
      </c>
      <c r="M15" s="17">
        <v>361</v>
      </c>
      <c r="N15" s="17">
        <v>145</v>
      </c>
      <c r="O15" s="17"/>
      <c r="P15" s="17">
        <v>145</v>
      </c>
      <c r="Q15" s="17">
        <v>3</v>
      </c>
      <c r="R15" s="17">
        <v>6</v>
      </c>
      <c r="S15" s="17">
        <v>24</v>
      </c>
      <c r="T15" s="17">
        <v>6</v>
      </c>
      <c r="U15" s="17">
        <v>351</v>
      </c>
      <c r="V15" s="20">
        <f>R15/G15</f>
        <v>3.870967741935484E-2</v>
      </c>
      <c r="W15" s="20">
        <f>S15/G15</f>
        <v>0.15483870967741936</v>
      </c>
      <c r="X15" s="21">
        <f>S15*840</f>
        <v>20160</v>
      </c>
      <c r="Y15" s="22">
        <f>F15-X15</f>
        <v>12931</v>
      </c>
    </row>
    <row r="16" spans="1:25">
      <c r="A16" s="16" t="s">
        <v>44</v>
      </c>
      <c r="B16" s="16">
        <f>B15+1</f>
        <v>12</v>
      </c>
      <c r="C16" s="18">
        <f>F16/G16/12</f>
        <v>15.089743589743589</v>
      </c>
      <c r="D16" s="18">
        <f>J16/G16/12</f>
        <v>12.012820512820513</v>
      </c>
      <c r="E16" s="18">
        <f>Y16/G16/12</f>
        <v>7.0128205128205137</v>
      </c>
      <c r="F16" s="17">
        <v>4708</v>
      </c>
      <c r="G16" s="17">
        <v>26</v>
      </c>
      <c r="H16" s="17">
        <v>20</v>
      </c>
      <c r="I16" s="17">
        <f>H16*4*12</f>
        <v>960</v>
      </c>
      <c r="J16" s="17">
        <f>F16-I16</f>
        <v>3748</v>
      </c>
      <c r="K16" s="19">
        <f>I16/F16</f>
        <v>0.20390824129141885</v>
      </c>
      <c r="L16" s="17">
        <v>1190</v>
      </c>
      <c r="M16" s="17">
        <v>46</v>
      </c>
      <c r="N16" s="17">
        <v>24</v>
      </c>
      <c r="O16" s="17">
        <v>-4</v>
      </c>
      <c r="P16" s="17">
        <v>25</v>
      </c>
      <c r="Q16" s="17"/>
      <c r="R16" s="17">
        <v>1</v>
      </c>
      <c r="S16" s="17">
        <v>3</v>
      </c>
      <c r="T16" s="17">
        <v>1</v>
      </c>
      <c r="U16" s="17">
        <v>54</v>
      </c>
      <c r="V16" s="20">
        <f>R16/G16</f>
        <v>3.8461538461538464E-2</v>
      </c>
      <c r="W16" s="20">
        <f>S16/G16</f>
        <v>0.11538461538461539</v>
      </c>
      <c r="X16" s="21">
        <f>S16*840</f>
        <v>2520</v>
      </c>
      <c r="Y16" s="22">
        <f>F16-X16</f>
        <v>2188</v>
      </c>
    </row>
    <row r="17" spans="1:25">
      <c r="A17" s="16" t="s">
        <v>17</v>
      </c>
      <c r="B17" s="16">
        <f>B16+1</f>
        <v>13</v>
      </c>
      <c r="C17" s="18">
        <f>F17/G17/12</f>
        <v>7.041666666666667</v>
      </c>
      <c r="D17" s="18">
        <f>J17/G17/12</f>
        <v>5.041666666666667</v>
      </c>
      <c r="E17" s="18">
        <f>Y17/G17/12</f>
        <v>7.041666666666667</v>
      </c>
      <c r="F17" s="17">
        <v>507</v>
      </c>
      <c r="G17" s="17">
        <v>6</v>
      </c>
      <c r="H17" s="17">
        <v>3</v>
      </c>
      <c r="I17" s="17">
        <f>H17*4*12</f>
        <v>144</v>
      </c>
      <c r="J17" s="17">
        <f>F17-I17</f>
        <v>363</v>
      </c>
      <c r="K17" s="19">
        <f>I17/F17</f>
        <v>0.28402366863905326</v>
      </c>
      <c r="L17" s="17">
        <v>1329</v>
      </c>
      <c r="M17" s="17">
        <v>222</v>
      </c>
      <c r="N17" s="17">
        <v>5</v>
      </c>
      <c r="O17" s="17">
        <v>-38</v>
      </c>
      <c r="P17" s="17">
        <v>8</v>
      </c>
      <c r="Q17" s="17"/>
      <c r="R17" s="17"/>
      <c r="S17" s="17"/>
      <c r="T17" s="17">
        <v>1</v>
      </c>
      <c r="U17" s="17">
        <v>19</v>
      </c>
      <c r="V17" s="20">
        <f>R17/G17</f>
        <v>0</v>
      </c>
      <c r="W17" s="20">
        <f>S17/G17</f>
        <v>0</v>
      </c>
      <c r="X17" s="21">
        <f>S17*840</f>
        <v>0</v>
      </c>
      <c r="Y17" s="22">
        <f>F17-X17</f>
        <v>507</v>
      </c>
    </row>
    <row r="18" spans="1:25">
      <c r="A18" s="16" t="s">
        <v>193</v>
      </c>
      <c r="B18" s="16">
        <f>B17+1</f>
        <v>14</v>
      </c>
      <c r="C18" s="18">
        <f>F18/G18/12</f>
        <v>26.251141552511417</v>
      </c>
      <c r="D18" s="18">
        <f>J18/G18/12</f>
        <v>17.593607305936072</v>
      </c>
      <c r="E18" s="18">
        <f>Y18/G18/12</f>
        <v>7.0730593607305936</v>
      </c>
      <c r="F18" s="17">
        <v>22996</v>
      </c>
      <c r="G18" s="17">
        <v>73</v>
      </c>
      <c r="H18" s="17">
        <v>158</v>
      </c>
      <c r="I18" s="17">
        <f>H18*4*12</f>
        <v>7584</v>
      </c>
      <c r="J18" s="17">
        <f>F18-I18</f>
        <v>15412</v>
      </c>
      <c r="K18" s="19">
        <f>I18/F18</f>
        <v>0.32979648634545139</v>
      </c>
      <c r="L18" s="17">
        <v>35981</v>
      </c>
      <c r="M18" s="17">
        <v>493</v>
      </c>
      <c r="N18" s="17">
        <v>69</v>
      </c>
      <c r="O18" s="17">
        <v>-7</v>
      </c>
      <c r="P18" s="17">
        <v>74</v>
      </c>
      <c r="Q18" s="17">
        <v>2</v>
      </c>
      <c r="R18" s="17">
        <v>6</v>
      </c>
      <c r="S18" s="17">
        <v>20</v>
      </c>
      <c r="T18" s="17">
        <v>1</v>
      </c>
      <c r="U18" s="17">
        <v>212</v>
      </c>
      <c r="V18" s="20">
        <f>R18/G18</f>
        <v>8.2191780821917804E-2</v>
      </c>
      <c r="W18" s="20">
        <f>S18/G18</f>
        <v>0.27397260273972601</v>
      </c>
      <c r="X18" s="21">
        <f>S18*840</f>
        <v>16800</v>
      </c>
      <c r="Y18" s="22">
        <f>F18-X18</f>
        <v>6196</v>
      </c>
    </row>
    <row r="19" spans="1:25">
      <c r="A19" s="16" t="s">
        <v>131</v>
      </c>
      <c r="B19" s="16">
        <f>B18+1</f>
        <v>15</v>
      </c>
      <c r="C19" s="18">
        <f>F19/G19/12</f>
        <v>20.56841964832979</v>
      </c>
      <c r="D19" s="18">
        <f>J19/G19/12</f>
        <v>15.243346913757698</v>
      </c>
      <c r="E19" s="18">
        <f>Y19/G19/12</f>
        <v>7.1024376200884545</v>
      </c>
      <c r="F19" s="17">
        <v>49798859</v>
      </c>
      <c r="G19" s="17">
        <v>201761</v>
      </c>
      <c r="H19" s="17">
        <v>268598</v>
      </c>
      <c r="I19" s="17">
        <f>H19*4*12</f>
        <v>12892704</v>
      </c>
      <c r="J19" s="17">
        <f>F19-I19</f>
        <v>36906155</v>
      </c>
      <c r="K19" s="19">
        <f>I19/F19</f>
        <v>0.25889557027802584</v>
      </c>
      <c r="L19" s="17">
        <v>100621100</v>
      </c>
      <c r="M19" s="17">
        <v>499</v>
      </c>
      <c r="N19" s="17">
        <v>199551</v>
      </c>
      <c r="O19" s="17">
        <v>5</v>
      </c>
      <c r="P19" s="17">
        <v>190930</v>
      </c>
      <c r="Q19" s="17">
        <v>10146</v>
      </c>
      <c r="R19" s="17">
        <v>12440</v>
      </c>
      <c r="S19" s="17">
        <v>38813</v>
      </c>
      <c r="T19" s="17">
        <v>3246</v>
      </c>
      <c r="U19" s="17">
        <v>576542</v>
      </c>
      <c r="V19" s="20">
        <f>R19/G19</f>
        <v>6.1657109153899908E-2</v>
      </c>
      <c r="W19" s="20">
        <f>S19/G19</f>
        <v>0.19237117183201907</v>
      </c>
      <c r="X19" s="21">
        <f>S19*840</f>
        <v>32602920</v>
      </c>
      <c r="Y19" s="22">
        <f>F19-X19</f>
        <v>17195939</v>
      </c>
    </row>
    <row r="20" spans="1:25">
      <c r="A20" s="16" t="s">
        <v>188</v>
      </c>
      <c r="B20" s="16">
        <f>B19+1</f>
        <v>16</v>
      </c>
      <c r="C20" s="18">
        <f>F20/G20/12</f>
        <v>25.444999999999997</v>
      </c>
      <c r="D20" s="18">
        <f>J20/G20/12</f>
        <v>17.178333333333331</v>
      </c>
      <c r="E20" s="18">
        <f>Y20/G20/12</f>
        <v>7.2450000000000001</v>
      </c>
      <c r="F20" s="17">
        <v>45801</v>
      </c>
      <c r="G20" s="17">
        <v>150</v>
      </c>
      <c r="H20" s="17">
        <v>310</v>
      </c>
      <c r="I20" s="17">
        <f>H20*4*12</f>
        <v>14880</v>
      </c>
      <c r="J20" s="17">
        <f>F20-I20</f>
        <v>30921</v>
      </c>
      <c r="K20" s="19">
        <f>I20/F20</f>
        <v>0.3248837361629659</v>
      </c>
      <c r="L20" s="17">
        <v>104607</v>
      </c>
      <c r="M20" s="17">
        <v>697</v>
      </c>
      <c r="N20" s="17">
        <v>136</v>
      </c>
      <c r="O20" s="17">
        <v>-4</v>
      </c>
      <c r="P20" s="17">
        <v>142</v>
      </c>
      <c r="Q20" s="17"/>
      <c r="R20" s="17">
        <v>17</v>
      </c>
      <c r="S20" s="17">
        <v>39</v>
      </c>
      <c r="T20" s="17">
        <v>3</v>
      </c>
      <c r="U20" s="17">
        <v>418</v>
      </c>
      <c r="V20" s="20">
        <f>R20/G20</f>
        <v>0.11333333333333333</v>
      </c>
      <c r="W20" s="20">
        <f>S20/G20</f>
        <v>0.26</v>
      </c>
      <c r="X20" s="21">
        <f>S20*840</f>
        <v>32760</v>
      </c>
      <c r="Y20" s="22">
        <f>F20-X20</f>
        <v>13041</v>
      </c>
    </row>
    <row r="21" spans="1:25">
      <c r="A21" s="16" t="s">
        <v>42</v>
      </c>
      <c r="B21" s="16">
        <f>B20+1</f>
        <v>17</v>
      </c>
      <c r="C21" s="18">
        <f>F21/G21/12</f>
        <v>14.917750481695569</v>
      </c>
      <c r="D21" s="18">
        <f>J21/G21/12</f>
        <v>13.559368978805395</v>
      </c>
      <c r="E21" s="18">
        <f>Y21/G21/12</f>
        <v>7.3310452793834289</v>
      </c>
      <c r="F21" s="17">
        <v>123877</v>
      </c>
      <c r="G21" s="17">
        <v>692</v>
      </c>
      <c r="H21" s="17">
        <v>235</v>
      </c>
      <c r="I21" s="17">
        <f>H21*4*12</f>
        <v>11280</v>
      </c>
      <c r="J21" s="17">
        <f>F21-I21</f>
        <v>112597</v>
      </c>
      <c r="K21" s="19">
        <f>I21/F21</f>
        <v>9.1058065661906565E-2</v>
      </c>
      <c r="L21" s="17">
        <v>419000</v>
      </c>
      <c r="M21" s="17">
        <v>605</v>
      </c>
      <c r="N21" s="17">
        <v>665</v>
      </c>
      <c r="O21" s="17">
        <v>7</v>
      </c>
      <c r="P21" s="17">
        <v>623</v>
      </c>
      <c r="Q21" s="17">
        <v>18</v>
      </c>
      <c r="R21" s="17">
        <v>29</v>
      </c>
      <c r="S21" s="17">
        <v>75</v>
      </c>
      <c r="T21" s="17">
        <v>8</v>
      </c>
      <c r="U21" s="17">
        <v>1192</v>
      </c>
      <c r="V21" s="20">
        <f>R21/G21</f>
        <v>4.1907514450867052E-2</v>
      </c>
      <c r="W21" s="20">
        <f>S21/G21</f>
        <v>0.10838150289017341</v>
      </c>
      <c r="X21" s="21">
        <f>S21*840</f>
        <v>63000</v>
      </c>
      <c r="Y21" s="22">
        <f>F21-X21</f>
        <v>60877</v>
      </c>
    </row>
    <row r="22" spans="1:25">
      <c r="A22" s="16" t="s">
        <v>34</v>
      </c>
      <c r="B22" s="16">
        <f>B21+1</f>
        <v>18</v>
      </c>
      <c r="C22" s="18">
        <f>F22/G22/12</f>
        <v>14.24761278921263</v>
      </c>
      <c r="D22" s="18">
        <f>J22/G22/12</f>
        <v>12.395345124595325</v>
      </c>
      <c r="E22" s="18">
        <f>Y22/G22/12</f>
        <v>7.377346372033621</v>
      </c>
      <c r="F22" s="17">
        <v>3837623</v>
      </c>
      <c r="G22" s="17">
        <v>22446</v>
      </c>
      <c r="H22" s="17">
        <v>10394</v>
      </c>
      <c r="I22" s="17">
        <f>H22*4*12</f>
        <v>498912</v>
      </c>
      <c r="J22" s="17">
        <f>F22-I22</f>
        <v>3338711</v>
      </c>
      <c r="K22" s="19">
        <f>I22/F22</f>
        <v>0.13000547474308966</v>
      </c>
      <c r="L22" s="17">
        <v>9804082</v>
      </c>
      <c r="M22" s="17">
        <v>437</v>
      </c>
      <c r="N22" s="17">
        <v>22236</v>
      </c>
      <c r="O22" s="17"/>
      <c r="P22" s="17">
        <v>22156</v>
      </c>
      <c r="Q22" s="17">
        <v>594</v>
      </c>
      <c r="R22" s="17">
        <v>994</v>
      </c>
      <c r="S22" s="17">
        <v>2203</v>
      </c>
      <c r="T22" s="17">
        <v>315</v>
      </c>
      <c r="U22" s="17">
        <v>35366</v>
      </c>
      <c r="V22" s="20">
        <f>R22/G22</f>
        <v>4.4284059520627285E-2</v>
      </c>
      <c r="W22" s="20">
        <f>S22/G22</f>
        <v>9.8146663102557249E-2</v>
      </c>
      <c r="X22" s="21">
        <f>S22*840</f>
        <v>1850520</v>
      </c>
      <c r="Y22" s="22">
        <f>F22-X22</f>
        <v>1987103</v>
      </c>
    </row>
    <row r="23" spans="1:25">
      <c r="A23" s="16" t="s">
        <v>86</v>
      </c>
      <c r="B23" s="16">
        <f>B22+1</f>
        <v>19</v>
      </c>
      <c r="C23" s="18">
        <f>F23/G23/12</f>
        <v>18.317648922686946</v>
      </c>
      <c r="D23" s="18">
        <f>J23/G23/12</f>
        <v>15.732097591888467</v>
      </c>
      <c r="E23" s="18">
        <f>Y23/G23/12</f>
        <v>7.4051013941698356</v>
      </c>
      <c r="F23" s="17">
        <v>115621</v>
      </c>
      <c r="G23" s="17">
        <v>526</v>
      </c>
      <c r="H23" s="17">
        <v>340</v>
      </c>
      <c r="I23" s="17">
        <f>H23*4*12</f>
        <v>16320</v>
      </c>
      <c r="J23" s="17">
        <f>F23-I23</f>
        <v>99301</v>
      </c>
      <c r="K23" s="19">
        <f>I23/F23</f>
        <v>0.14115082900165196</v>
      </c>
      <c r="L23" s="17">
        <v>62000</v>
      </c>
      <c r="M23" s="17">
        <v>118</v>
      </c>
      <c r="N23" s="17">
        <v>448</v>
      </c>
      <c r="O23" s="17">
        <v>-3</v>
      </c>
      <c r="P23" s="17">
        <v>463</v>
      </c>
      <c r="Q23" s="17">
        <v>18</v>
      </c>
      <c r="R23" s="17">
        <v>18</v>
      </c>
      <c r="S23" s="17">
        <v>82</v>
      </c>
      <c r="T23" s="17">
        <v>5</v>
      </c>
      <c r="U23" s="17">
        <v>909</v>
      </c>
      <c r="V23" s="20">
        <f>R23/G23</f>
        <v>3.4220532319391636E-2</v>
      </c>
      <c r="W23" s="20">
        <f>S23/G23</f>
        <v>0.155893536121673</v>
      </c>
      <c r="X23" s="21">
        <f>S23*840</f>
        <v>68880</v>
      </c>
      <c r="Y23" s="22">
        <f>F23-X23</f>
        <v>46741</v>
      </c>
    </row>
    <row r="24" spans="1:25">
      <c r="A24" s="16" t="s">
        <v>48</v>
      </c>
      <c r="B24" s="16">
        <f>B23+1</f>
        <v>20</v>
      </c>
      <c r="C24" s="18">
        <f>F24/G24/12</f>
        <v>15.514692687303723</v>
      </c>
      <c r="D24" s="18">
        <f>J24/G24/12</f>
        <v>8.1391879766711526</v>
      </c>
      <c r="E24" s="18">
        <f>Y24/G24/12</f>
        <v>7.7892552714221628</v>
      </c>
      <c r="F24" s="17">
        <v>138329</v>
      </c>
      <c r="G24" s="17">
        <v>743</v>
      </c>
      <c r="H24" s="17">
        <v>1370</v>
      </c>
      <c r="I24" s="17">
        <f>H24*4*12</f>
        <v>65760</v>
      </c>
      <c r="J24" s="17">
        <f>F24-I24</f>
        <v>72569</v>
      </c>
      <c r="K24" s="19">
        <f>I24/F24</f>
        <v>0.47538838566027369</v>
      </c>
      <c r="L24" s="17">
        <v>269442</v>
      </c>
      <c r="M24" s="17">
        <v>363</v>
      </c>
      <c r="N24" s="17">
        <v>557</v>
      </c>
      <c r="O24" s="17">
        <v>6</v>
      </c>
      <c r="P24" s="17">
        <v>525</v>
      </c>
      <c r="Q24" s="17">
        <v>34</v>
      </c>
      <c r="R24" s="17">
        <v>22</v>
      </c>
      <c r="S24" s="17">
        <v>82</v>
      </c>
      <c r="T24" s="17">
        <v>12</v>
      </c>
      <c r="U24" s="17">
        <v>3720</v>
      </c>
      <c r="V24" s="20">
        <f>R24/G24</f>
        <v>2.9609690444145357E-2</v>
      </c>
      <c r="W24" s="20">
        <f>S24/G24</f>
        <v>0.11036339165545088</v>
      </c>
      <c r="X24" s="21">
        <f>S24*840</f>
        <v>68880</v>
      </c>
      <c r="Y24" s="22">
        <f>F24-X24</f>
        <v>69449</v>
      </c>
    </row>
    <row r="25" spans="1:25">
      <c r="A25" s="23" t="s">
        <v>20</v>
      </c>
      <c r="B25" s="16">
        <f>B24+1</f>
        <v>21</v>
      </c>
      <c r="C25" s="18">
        <f>F25/G25/12</f>
        <v>9.4249084249084252</v>
      </c>
      <c r="D25" s="18">
        <f>J25/G25/12</f>
        <v>7.6227106227106232</v>
      </c>
      <c r="E25" s="18">
        <f>Y25/G25/12</f>
        <v>7.8864468864468869</v>
      </c>
      <c r="F25" s="17">
        <v>10292</v>
      </c>
      <c r="G25" s="17">
        <v>91</v>
      </c>
      <c r="H25" s="17">
        <v>41</v>
      </c>
      <c r="I25" s="17">
        <f>H25*4*12</f>
        <v>1968</v>
      </c>
      <c r="J25" s="17">
        <f>F25-I25</f>
        <v>8324</v>
      </c>
      <c r="K25" s="19">
        <f>I25/F25</f>
        <v>0.19121647881849982</v>
      </c>
      <c r="L25" s="17">
        <v>37370</v>
      </c>
      <c r="M25" s="17">
        <v>411</v>
      </c>
      <c r="N25" s="17">
        <v>85</v>
      </c>
      <c r="O25" s="17">
        <v>-3</v>
      </c>
      <c r="P25" s="17">
        <v>88</v>
      </c>
      <c r="Q25" s="17">
        <v>4</v>
      </c>
      <c r="R25" s="17">
        <v>3</v>
      </c>
      <c r="S25" s="17">
        <v>2</v>
      </c>
      <c r="T25" s="17">
        <v>1</v>
      </c>
      <c r="U25" s="17">
        <v>135</v>
      </c>
      <c r="V25" s="20">
        <f>R25/G25</f>
        <v>3.2967032967032968E-2</v>
      </c>
      <c r="W25" s="20">
        <f>S25/G25</f>
        <v>2.197802197802198E-2</v>
      </c>
      <c r="X25" s="21">
        <f>S25*840</f>
        <v>1680</v>
      </c>
      <c r="Y25" s="22">
        <f>F25-X25</f>
        <v>8612</v>
      </c>
    </row>
    <row r="26" spans="1:25">
      <c r="A26" s="16" t="s">
        <v>74</v>
      </c>
      <c r="B26" s="16">
        <f>B25+1</f>
        <v>22</v>
      </c>
      <c r="C26" s="18">
        <f>F26/G26/12</f>
        <v>17.410295616717637</v>
      </c>
      <c r="D26" s="18">
        <f>J26/G26/12</f>
        <v>12.688583078491336</v>
      </c>
      <c r="E26" s="18">
        <f>Y26/G26/12</f>
        <v>7.9556574923547396</v>
      </c>
      <c r="F26" s="17">
        <v>409908</v>
      </c>
      <c r="G26" s="17">
        <v>1962</v>
      </c>
      <c r="H26" s="17">
        <v>2316</v>
      </c>
      <c r="I26" s="17">
        <f>H26*4*12</f>
        <v>111168</v>
      </c>
      <c r="J26" s="17">
        <f>F26-I26</f>
        <v>298740</v>
      </c>
      <c r="K26" s="19">
        <f>I26/F26</f>
        <v>0.27120231856904475</v>
      </c>
      <c r="L26" s="17">
        <v>584020</v>
      </c>
      <c r="M26" s="17">
        <v>298</v>
      </c>
      <c r="N26" s="17">
        <v>1915</v>
      </c>
      <c r="O26" s="17">
        <v>7</v>
      </c>
      <c r="P26" s="17">
        <v>1787</v>
      </c>
      <c r="Q26" s="17">
        <v>127</v>
      </c>
      <c r="R26" s="17">
        <v>72</v>
      </c>
      <c r="S26" s="17">
        <v>265</v>
      </c>
      <c r="T26" s="17">
        <v>51</v>
      </c>
      <c r="U26" s="17">
        <v>9807</v>
      </c>
      <c r="V26" s="20">
        <f>R26/G26</f>
        <v>3.669724770642202E-2</v>
      </c>
      <c r="W26" s="20">
        <f>S26/G26</f>
        <v>0.13506625891946994</v>
      </c>
      <c r="X26" s="21">
        <f>S26*840</f>
        <v>222600</v>
      </c>
      <c r="Y26" s="22">
        <f>F26-X26</f>
        <v>187308</v>
      </c>
    </row>
    <row r="27" spans="1:25">
      <c r="A27" s="16" t="s">
        <v>73</v>
      </c>
      <c r="B27" s="16">
        <f>B26+1</f>
        <v>23</v>
      </c>
      <c r="C27" s="18">
        <f>F27/G27/12</f>
        <v>17.315008726003491</v>
      </c>
      <c r="D27" s="18">
        <f>J27/G27/12</f>
        <v>14.477312390924956</v>
      </c>
      <c r="E27" s="18">
        <f>Y27/G27/12</f>
        <v>7.9694589877835957</v>
      </c>
      <c r="F27" s="17">
        <v>79372</v>
      </c>
      <c r="G27" s="17">
        <v>382</v>
      </c>
      <c r="H27" s="17">
        <v>271</v>
      </c>
      <c r="I27" s="17">
        <f>H27*4*12</f>
        <v>13008</v>
      </c>
      <c r="J27" s="17">
        <f>F27-I27</f>
        <v>66364</v>
      </c>
      <c r="K27" s="19">
        <f>I27/F27</f>
        <v>0.16388650909640678</v>
      </c>
      <c r="L27" s="17">
        <v>329000</v>
      </c>
      <c r="M27" s="17">
        <v>861</v>
      </c>
      <c r="N27" s="17">
        <v>367</v>
      </c>
      <c r="O27" s="17"/>
      <c r="P27" s="17">
        <v>368</v>
      </c>
      <c r="Q27" s="17">
        <v>4</v>
      </c>
      <c r="R27" s="17">
        <v>19</v>
      </c>
      <c r="S27" s="17">
        <v>51</v>
      </c>
      <c r="T27" s="17">
        <v>7</v>
      </c>
      <c r="U27" s="17">
        <v>692</v>
      </c>
      <c r="V27" s="20">
        <f>R27/G27</f>
        <v>4.9738219895287955E-2</v>
      </c>
      <c r="W27" s="20">
        <f>S27/G27</f>
        <v>0.13350785340314136</v>
      </c>
      <c r="X27" s="21">
        <f>S27*840</f>
        <v>42840</v>
      </c>
      <c r="Y27" s="22">
        <f>F27-X27</f>
        <v>36532</v>
      </c>
    </row>
    <row r="28" spans="1:25">
      <c r="A28" s="16" t="s">
        <v>70</v>
      </c>
      <c r="B28" s="16">
        <f>B27+1</f>
        <v>24</v>
      </c>
      <c r="C28" s="18">
        <f>F28/G28/12</f>
        <v>17.224311078974853</v>
      </c>
      <c r="D28" s="18">
        <f>J28/G28/12</f>
        <v>13.238772394954609</v>
      </c>
      <c r="E28" s="18">
        <f>Y28/G28/12</f>
        <v>8.0124527998714559</v>
      </c>
      <c r="F28" s="17">
        <v>857564</v>
      </c>
      <c r="G28" s="17">
        <v>4149</v>
      </c>
      <c r="H28" s="17">
        <v>4134</v>
      </c>
      <c r="I28" s="17">
        <f>H28*4*12</f>
        <v>198432</v>
      </c>
      <c r="J28" s="17">
        <f>F28-I28</f>
        <v>659132</v>
      </c>
      <c r="K28" s="19">
        <f>I28/F28</f>
        <v>0.23139031022757486</v>
      </c>
      <c r="L28" s="17">
        <v>54647652</v>
      </c>
      <c r="M28" s="17">
        <v>13171</v>
      </c>
      <c r="N28" s="17">
        <v>4099</v>
      </c>
      <c r="O28" s="17">
        <v>4</v>
      </c>
      <c r="P28" s="17">
        <v>3941</v>
      </c>
      <c r="Q28" s="17">
        <v>115</v>
      </c>
      <c r="R28" s="17">
        <v>124</v>
      </c>
      <c r="S28" s="17">
        <v>546</v>
      </c>
      <c r="T28" s="17">
        <v>74</v>
      </c>
      <c r="U28" s="17">
        <v>8438</v>
      </c>
      <c r="V28" s="20">
        <f>R28/G28</f>
        <v>2.9886719691491925E-2</v>
      </c>
      <c r="W28" s="20">
        <f>S28/G28</f>
        <v>0.13159797541576285</v>
      </c>
      <c r="X28" s="21">
        <f>S28*840</f>
        <v>458640</v>
      </c>
      <c r="Y28" s="22">
        <f>F28-X28</f>
        <v>398924</v>
      </c>
    </row>
    <row r="29" spans="1:25">
      <c r="A29" s="16" t="s">
        <v>217</v>
      </c>
      <c r="B29" s="16">
        <f>B28+1</f>
        <v>25</v>
      </c>
      <c r="C29" s="18">
        <f>F29/G29/12</f>
        <v>34.37908496732026</v>
      </c>
      <c r="D29" s="18">
        <f>J29/G29/12</f>
        <v>25.688888888888886</v>
      </c>
      <c r="E29" s="18">
        <f>Y29/G29/12</f>
        <v>8.0261437908496731</v>
      </c>
      <c r="F29" s="17">
        <v>105200</v>
      </c>
      <c r="G29" s="17">
        <v>255</v>
      </c>
      <c r="H29" s="17">
        <v>554</v>
      </c>
      <c r="I29" s="17">
        <f>H29*4*12</f>
        <v>26592</v>
      </c>
      <c r="J29" s="17">
        <f>F29-I29</f>
        <v>78608</v>
      </c>
      <c r="K29" s="19">
        <f>I29/F29</f>
        <v>0.25277566539923957</v>
      </c>
      <c r="L29" s="17">
        <v>160995642</v>
      </c>
      <c r="M29" s="17">
        <v>631355</v>
      </c>
      <c r="N29" s="17">
        <v>243</v>
      </c>
      <c r="O29" s="17">
        <v>15</v>
      </c>
      <c r="P29" s="17">
        <v>211</v>
      </c>
      <c r="Q29" s="17">
        <v>13</v>
      </c>
      <c r="R29" s="17">
        <v>14</v>
      </c>
      <c r="S29" s="17">
        <v>96</v>
      </c>
      <c r="T29" s="17">
        <v>6</v>
      </c>
      <c r="U29" s="17">
        <v>993</v>
      </c>
      <c r="V29" s="20">
        <f>R29/G29</f>
        <v>5.4901960784313725E-2</v>
      </c>
      <c r="W29" s="20">
        <f>S29/G29</f>
        <v>0.37647058823529411</v>
      </c>
      <c r="X29" s="21">
        <f>S29*840</f>
        <v>80640</v>
      </c>
      <c r="Y29" s="22">
        <f>F29-X29</f>
        <v>24560</v>
      </c>
    </row>
    <row r="30" spans="1:25">
      <c r="A30" s="16" t="s">
        <v>66</v>
      </c>
      <c r="B30" s="16">
        <f>B29+1</f>
        <v>26</v>
      </c>
      <c r="C30" s="18">
        <f>F30/G30/12</f>
        <v>17.051395068983854</v>
      </c>
      <c r="D30" s="18">
        <f>J30/G30/12</f>
        <v>12.497285422438642</v>
      </c>
      <c r="E30" s="18">
        <f>Y30/G30/12</f>
        <v>8.212506646517225</v>
      </c>
      <c r="F30" s="17">
        <v>2437190</v>
      </c>
      <c r="G30" s="17">
        <v>11911</v>
      </c>
      <c r="H30" s="17">
        <v>13561</v>
      </c>
      <c r="I30" s="17">
        <f>H30*4*12</f>
        <v>650928</v>
      </c>
      <c r="J30" s="17">
        <f>F30-I30</f>
        <v>1786262</v>
      </c>
      <c r="K30" s="19">
        <f>I30/F30</f>
        <v>0.26708135188475252</v>
      </c>
      <c r="L30" s="17">
        <v>2793300</v>
      </c>
      <c r="M30" s="17">
        <v>235</v>
      </c>
      <c r="N30" s="17">
        <v>11815</v>
      </c>
      <c r="O30" s="17">
        <v>-1</v>
      </c>
      <c r="P30" s="17">
        <v>11889</v>
      </c>
      <c r="Q30" s="17">
        <v>348</v>
      </c>
      <c r="R30" s="17">
        <v>561</v>
      </c>
      <c r="S30" s="17">
        <v>1504</v>
      </c>
      <c r="T30" s="17">
        <v>188</v>
      </c>
      <c r="U30" s="17">
        <v>37111</v>
      </c>
      <c r="V30" s="20">
        <f>R30/G30</f>
        <v>4.7099319956342874E-2</v>
      </c>
      <c r="W30" s="20">
        <f>S30/G30</f>
        <v>0.1262698346066661</v>
      </c>
      <c r="X30" s="21">
        <f>S30*840</f>
        <v>1263360</v>
      </c>
      <c r="Y30" s="22">
        <f>F30-X30</f>
        <v>1173830</v>
      </c>
    </row>
    <row r="31" spans="1:25">
      <c r="A31" s="16" t="s">
        <v>37</v>
      </c>
      <c r="B31" s="16">
        <f>B30+1</f>
        <v>27</v>
      </c>
      <c r="C31" s="18">
        <f>F31/G31/12</f>
        <v>14.670506912442397</v>
      </c>
      <c r="D31" s="18">
        <f>J31/G31/12</f>
        <v>10.928571428571429</v>
      </c>
      <c r="E31" s="18">
        <f>Y31/G31/12</f>
        <v>8.218894009216589</v>
      </c>
      <c r="F31" s="17">
        <v>38202</v>
      </c>
      <c r="G31" s="17">
        <v>217</v>
      </c>
      <c r="H31" s="17">
        <v>203</v>
      </c>
      <c r="I31" s="17">
        <f>H31*4*12</f>
        <v>9744</v>
      </c>
      <c r="J31" s="17">
        <f>F31-I31</f>
        <v>28458</v>
      </c>
      <c r="K31" s="19">
        <f>I31/F31</f>
        <v>0.25506517983351656</v>
      </c>
      <c r="L31" s="17">
        <v>13313</v>
      </c>
      <c r="M31" s="17">
        <v>61</v>
      </c>
      <c r="N31" s="17">
        <v>194</v>
      </c>
      <c r="O31" s="17"/>
      <c r="P31" s="17">
        <v>194</v>
      </c>
      <c r="Q31" s="17"/>
      <c r="R31" s="17">
        <v>12</v>
      </c>
      <c r="S31" s="17">
        <v>20</v>
      </c>
      <c r="T31" s="17">
        <v>3</v>
      </c>
      <c r="U31" s="17">
        <v>469</v>
      </c>
      <c r="V31" s="20">
        <f>R31/G31</f>
        <v>5.5299539170506916E-2</v>
      </c>
      <c r="W31" s="20">
        <f>S31/G31</f>
        <v>9.2165898617511524E-2</v>
      </c>
      <c r="X31" s="21">
        <f>S31*840</f>
        <v>16800</v>
      </c>
      <c r="Y31" s="22">
        <f>F31-X31</f>
        <v>21402</v>
      </c>
    </row>
    <row r="32" spans="1:25">
      <c r="A32" s="16" t="s">
        <v>32</v>
      </c>
      <c r="B32" s="16">
        <f>B31+1</f>
        <v>28</v>
      </c>
      <c r="C32" s="18">
        <f>F32/G32/12</f>
        <v>13.917902511927345</v>
      </c>
      <c r="D32" s="18">
        <f>J32/G32/12</f>
        <v>11.981706616083232</v>
      </c>
      <c r="E32" s="18">
        <f>Y32/G32/12</f>
        <v>8.2445105477955973</v>
      </c>
      <c r="F32" s="17">
        <v>1937038</v>
      </c>
      <c r="G32" s="17">
        <v>11598</v>
      </c>
      <c r="H32" s="17">
        <v>5614</v>
      </c>
      <c r="I32" s="17">
        <f>H32*4*12</f>
        <v>269472</v>
      </c>
      <c r="J32" s="17">
        <f>F32-I32</f>
        <v>1667566</v>
      </c>
      <c r="K32" s="19">
        <f>I32/F32</f>
        <v>0.13911549489478264</v>
      </c>
      <c r="L32" s="17">
        <v>5189400</v>
      </c>
      <c r="M32" s="17">
        <v>447</v>
      </c>
      <c r="N32" s="17">
        <v>11472</v>
      </c>
      <c r="O32" s="17">
        <v>1</v>
      </c>
      <c r="P32" s="17">
        <v>11359</v>
      </c>
      <c r="Q32" s="17">
        <v>111</v>
      </c>
      <c r="R32" s="17">
        <v>517</v>
      </c>
      <c r="S32" s="17">
        <v>940</v>
      </c>
      <c r="T32" s="17">
        <v>166</v>
      </c>
      <c r="U32" s="17">
        <v>17889</v>
      </c>
      <c r="V32" s="20">
        <f>R32/G32</f>
        <v>4.4576651146749441E-2</v>
      </c>
      <c r="W32" s="20">
        <f>S32/G32</f>
        <v>8.1048456630453528E-2</v>
      </c>
      <c r="X32" s="21">
        <f>S32*840</f>
        <v>789600</v>
      </c>
      <c r="Y32" s="22">
        <f>F32-X32</f>
        <v>1147438</v>
      </c>
    </row>
    <row r="33" spans="1:25">
      <c r="A33" s="16" t="s">
        <v>110</v>
      </c>
      <c r="B33" s="16">
        <f>B32+1</f>
        <v>29</v>
      </c>
      <c r="C33" s="18">
        <f>F33/G33/12</f>
        <v>19.644144144144146</v>
      </c>
      <c r="D33" s="18">
        <f>J33/G33/12</f>
        <v>15.752252252252253</v>
      </c>
      <c r="E33" s="18">
        <f>Y33/G33/12</f>
        <v>8.2927927927927936</v>
      </c>
      <c r="F33" s="17">
        <v>17444</v>
      </c>
      <c r="G33" s="17">
        <v>74</v>
      </c>
      <c r="H33" s="17">
        <v>72</v>
      </c>
      <c r="I33" s="17">
        <f>H33*4*12</f>
        <v>3456</v>
      </c>
      <c r="J33" s="17">
        <f>F33-I33</f>
        <v>13988</v>
      </c>
      <c r="K33" s="19">
        <f>I33/F33</f>
        <v>0.19811969731712911</v>
      </c>
      <c r="L33" s="17">
        <v>4680000</v>
      </c>
      <c r="M33" s="17">
        <v>63243</v>
      </c>
      <c r="N33" s="17">
        <v>71</v>
      </c>
      <c r="O33" s="17">
        <v>1</v>
      </c>
      <c r="P33" s="17">
        <v>70</v>
      </c>
      <c r="Q33" s="17">
        <v>3</v>
      </c>
      <c r="R33" s="17">
        <v>3</v>
      </c>
      <c r="S33" s="17">
        <v>12</v>
      </c>
      <c r="T33" s="17">
        <v>2</v>
      </c>
      <c r="U33" s="17">
        <v>167</v>
      </c>
      <c r="V33" s="20">
        <f>R33/G33</f>
        <v>4.0540540540540543E-2</v>
      </c>
      <c r="W33" s="20">
        <f>S33/G33</f>
        <v>0.16216216216216217</v>
      </c>
      <c r="X33" s="21">
        <f>S33*840</f>
        <v>10080</v>
      </c>
      <c r="Y33" s="22">
        <f>F33-X33</f>
        <v>7364</v>
      </c>
    </row>
    <row r="34" spans="1:25">
      <c r="A34" s="16" t="s">
        <v>43</v>
      </c>
      <c r="B34" s="16">
        <f>B33+1</f>
        <v>30</v>
      </c>
      <c r="C34" s="18">
        <f>F34/G34/12</f>
        <v>15.056598804048507</v>
      </c>
      <c r="D34" s="18">
        <f>J34/G34/12</f>
        <v>13.31088744541564</v>
      </c>
      <c r="E34" s="18">
        <f>Y34/G34/12</f>
        <v>8.4126741068509272</v>
      </c>
      <c r="F34" s="17">
        <v>24867057</v>
      </c>
      <c r="G34" s="17">
        <v>137631</v>
      </c>
      <c r="H34" s="17">
        <v>60066</v>
      </c>
      <c r="I34" s="17">
        <f>H34*4*12</f>
        <v>2883168</v>
      </c>
      <c r="J34" s="17">
        <f>F34-I34</f>
        <v>21983889</v>
      </c>
      <c r="K34" s="19">
        <f>I34/F34</f>
        <v>0.11594327386630432</v>
      </c>
      <c r="L34" s="17">
        <v>62863330</v>
      </c>
      <c r="M34" s="17">
        <v>457</v>
      </c>
      <c r="N34" s="17">
        <v>134491</v>
      </c>
      <c r="O34" s="17"/>
      <c r="P34" s="17">
        <v>134308</v>
      </c>
      <c r="Q34" s="17">
        <v>2286</v>
      </c>
      <c r="R34" s="17">
        <v>6738</v>
      </c>
      <c r="S34" s="17">
        <v>13063</v>
      </c>
      <c r="T34" s="17">
        <v>1605</v>
      </c>
      <c r="U34" s="17">
        <v>225584</v>
      </c>
      <c r="V34" s="20">
        <f>R34/G34</f>
        <v>4.8956993700547118E-2</v>
      </c>
      <c r="W34" s="20">
        <f>S34/G34</f>
        <v>9.4913209959965411E-2</v>
      </c>
      <c r="X34" s="21">
        <f>S34*840</f>
        <v>10972920</v>
      </c>
      <c r="Y34" s="22">
        <f>F34-X34</f>
        <v>13894137</v>
      </c>
    </row>
    <row r="35" spans="1:25">
      <c r="A35" s="16" t="s">
        <v>129</v>
      </c>
      <c r="B35" s="16">
        <f>B34+1</f>
        <v>31</v>
      </c>
      <c r="C35" s="18">
        <f>F35/G35/12</f>
        <v>20.547483496123615</v>
      </c>
      <c r="D35" s="18">
        <f>J35/G35/12</f>
        <v>18.648827190473622</v>
      </c>
      <c r="E35" s="18">
        <f>Y35/G35/12</f>
        <v>8.4709630708902193</v>
      </c>
      <c r="F35" s="17">
        <v>4569185</v>
      </c>
      <c r="G35" s="17">
        <v>18531</v>
      </c>
      <c r="H35" s="17">
        <v>8796</v>
      </c>
      <c r="I35" s="17">
        <f>H35*4*12</f>
        <v>422208</v>
      </c>
      <c r="J35" s="17">
        <f>F35-I35</f>
        <v>4146977</v>
      </c>
      <c r="K35" s="19">
        <f>I35/F35</f>
        <v>9.2403349831534504E-2</v>
      </c>
      <c r="L35" s="17">
        <v>3729500</v>
      </c>
      <c r="M35" s="17">
        <v>201</v>
      </c>
      <c r="N35" s="17">
        <v>18279</v>
      </c>
      <c r="O35" s="17">
        <v>1</v>
      </c>
      <c r="P35" s="17">
        <v>18100</v>
      </c>
      <c r="Q35" s="17">
        <v>502</v>
      </c>
      <c r="R35" s="17">
        <v>1181</v>
      </c>
      <c r="S35" s="17">
        <v>3197</v>
      </c>
      <c r="T35" s="17">
        <v>229</v>
      </c>
      <c r="U35" s="17">
        <v>32569</v>
      </c>
      <c r="V35" s="20">
        <f>R35/G35</f>
        <v>6.373104527548433E-2</v>
      </c>
      <c r="W35" s="20">
        <f>S35/G35</f>
        <v>0.17252172036047703</v>
      </c>
      <c r="X35" s="21">
        <f>S35*840</f>
        <v>2685480</v>
      </c>
      <c r="Y35" s="22">
        <f>F35-X35</f>
        <v>1883705</v>
      </c>
    </row>
    <row r="36" spans="1:25">
      <c r="A36" s="24" t="s">
        <v>25</v>
      </c>
      <c r="B36" s="24">
        <f>B35+1</f>
        <v>32</v>
      </c>
      <c r="C36" s="26">
        <f>F36/G36/12</f>
        <v>13.071958242160504</v>
      </c>
      <c r="D36" s="26">
        <f>J36/G36/12</f>
        <v>11.358941630265827</v>
      </c>
      <c r="E36" s="26">
        <f>Y36/G36/12</f>
        <v>8.5066784952316947</v>
      </c>
      <c r="F36" s="25">
        <v>19140641</v>
      </c>
      <c r="G36" s="25">
        <v>122021</v>
      </c>
      <c r="H36" s="25">
        <v>52256</v>
      </c>
      <c r="I36" s="25">
        <f>H36*4*12</f>
        <v>2508288</v>
      </c>
      <c r="J36" s="25">
        <f>F36-I36</f>
        <v>16632353</v>
      </c>
      <c r="K36" s="27">
        <f>I36/F36</f>
        <v>0.13104514106920453</v>
      </c>
      <c r="L36" s="25">
        <v>38478602</v>
      </c>
      <c r="M36" s="25">
        <v>315</v>
      </c>
      <c r="N36" s="25">
        <v>121018</v>
      </c>
      <c r="O36" s="25">
        <v>-1</v>
      </c>
      <c r="P36" s="25">
        <v>122381</v>
      </c>
      <c r="Q36" s="25">
        <v>1885</v>
      </c>
      <c r="R36" s="25">
        <v>6385</v>
      </c>
      <c r="S36" s="25">
        <v>7958</v>
      </c>
      <c r="T36" s="25">
        <v>1327</v>
      </c>
      <c r="U36" s="25">
        <v>191524</v>
      </c>
      <c r="V36" s="20">
        <f>R36/G36</f>
        <v>5.232705845715082E-2</v>
      </c>
      <c r="W36" s="20">
        <f>S36/G36</f>
        <v>6.5218282098982963E-2</v>
      </c>
      <c r="X36" s="21">
        <f>S36*840</f>
        <v>6684720</v>
      </c>
      <c r="Y36" s="22">
        <f>F36-X36</f>
        <v>12455921</v>
      </c>
    </row>
    <row r="37" spans="1:25">
      <c r="A37" s="16" t="s">
        <v>29</v>
      </c>
      <c r="B37" s="16">
        <f>B36+1</f>
        <v>33</v>
      </c>
      <c r="C37" s="18">
        <f>F37/G37/12</f>
        <v>13.624809707828327</v>
      </c>
      <c r="D37" s="18">
        <f>J37/G37/12</f>
        <v>12.17214854499678</v>
      </c>
      <c r="E37" s="18">
        <f>Y37/G37/12</f>
        <v>8.5896788453656541</v>
      </c>
      <c r="F37" s="17">
        <v>1861585</v>
      </c>
      <c r="G37" s="17">
        <v>11386</v>
      </c>
      <c r="H37" s="17">
        <v>4135</v>
      </c>
      <c r="I37" s="17">
        <f>H37*4*12</f>
        <v>198480</v>
      </c>
      <c r="J37" s="17">
        <f>F37-I37</f>
        <v>1663105</v>
      </c>
      <c r="K37" s="19">
        <f>I37/F37</f>
        <v>0.10661882213275246</v>
      </c>
      <c r="L37" s="17">
        <v>5421433</v>
      </c>
      <c r="M37" s="17">
        <v>476</v>
      </c>
      <c r="N37" s="17">
        <v>11276</v>
      </c>
      <c r="O37" s="17">
        <v>2</v>
      </c>
      <c r="P37" s="17">
        <v>11105</v>
      </c>
      <c r="Q37" s="17">
        <v>291</v>
      </c>
      <c r="R37" s="17">
        <v>567</v>
      </c>
      <c r="S37" s="17">
        <v>819</v>
      </c>
      <c r="T37" s="17">
        <v>142</v>
      </c>
      <c r="U37" s="17">
        <v>21623</v>
      </c>
      <c r="V37" s="20">
        <f>R37/G37</f>
        <v>4.9797997540839627E-2</v>
      </c>
      <c r="W37" s="20">
        <f>S37/G37</f>
        <v>7.1930440892323907E-2</v>
      </c>
      <c r="X37" s="21">
        <f>S37*840</f>
        <v>687960</v>
      </c>
      <c r="Y37" s="22">
        <f>F37-X37</f>
        <v>1173625</v>
      </c>
    </row>
    <row r="38" spans="1:25">
      <c r="A38" s="16" t="s">
        <v>84</v>
      </c>
      <c r="B38" s="16">
        <f>B37+1</f>
        <v>34</v>
      </c>
      <c r="C38" s="18">
        <f>F38/G38/12</f>
        <v>18.174108487361053</v>
      </c>
      <c r="D38" s="18">
        <f>J38/G38/12</f>
        <v>15.77946361092553</v>
      </c>
      <c r="E38" s="18">
        <f>Y38/G38/12</f>
        <v>8.6614906479352083</v>
      </c>
      <c r="F38" s="17">
        <v>268657014</v>
      </c>
      <c r="G38" s="17">
        <v>1231867</v>
      </c>
      <c r="H38" s="17">
        <v>737471</v>
      </c>
      <c r="I38" s="17">
        <f>H38*4*12</f>
        <v>35398608</v>
      </c>
      <c r="J38" s="17">
        <f>F38-I38</f>
        <v>233258406</v>
      </c>
      <c r="K38" s="19">
        <f>I38/F38</f>
        <v>0.13176133938568974</v>
      </c>
      <c r="L38" s="17">
        <v>321773600</v>
      </c>
      <c r="M38" s="17">
        <v>261</v>
      </c>
      <c r="N38" s="17">
        <v>1195081</v>
      </c>
      <c r="O38" s="17">
        <v>1</v>
      </c>
      <c r="P38" s="17">
        <v>1186598</v>
      </c>
      <c r="Q38" s="17">
        <v>28358</v>
      </c>
      <c r="R38" s="17">
        <v>56455</v>
      </c>
      <c r="S38" s="17">
        <v>167404</v>
      </c>
      <c r="T38" s="17">
        <v>14063</v>
      </c>
      <c r="U38" s="17">
        <v>2475339</v>
      </c>
      <c r="V38" s="20">
        <f>R38/G38</f>
        <v>4.582881106483086E-2</v>
      </c>
      <c r="W38" s="20">
        <f>S38/G38</f>
        <v>0.13589454056322639</v>
      </c>
      <c r="X38" s="21">
        <f>S38*840</f>
        <v>140619360</v>
      </c>
      <c r="Y38" s="22">
        <f>F38-X38</f>
        <v>128037654</v>
      </c>
    </row>
    <row r="39" spans="1:25">
      <c r="A39" s="16" t="s">
        <v>68</v>
      </c>
      <c r="B39" s="16">
        <f>B38+1</f>
        <v>35</v>
      </c>
      <c r="C39" s="18">
        <f>F39/G39/12</f>
        <v>17.099999999999998</v>
      </c>
      <c r="D39" s="18">
        <f>J39/G39/12</f>
        <v>14.440170940170939</v>
      </c>
      <c r="E39" s="18">
        <f>Y39/G39/12</f>
        <v>8.6726495726495738</v>
      </c>
      <c r="F39" s="17">
        <v>840294</v>
      </c>
      <c r="G39" s="17">
        <v>4095</v>
      </c>
      <c r="H39" s="17">
        <v>2723</v>
      </c>
      <c r="I39" s="17">
        <f>H39*4*12</f>
        <v>130704</v>
      </c>
      <c r="J39" s="17">
        <f>F39-I39</f>
        <v>709590</v>
      </c>
      <c r="K39" s="19">
        <f>I39/F39</f>
        <v>0.15554555905433098</v>
      </c>
      <c r="L39" s="17">
        <v>1313271</v>
      </c>
      <c r="M39" s="17">
        <v>321</v>
      </c>
      <c r="N39" s="17">
        <v>4074</v>
      </c>
      <c r="O39" s="17"/>
      <c r="P39" s="17">
        <v>4091</v>
      </c>
      <c r="Q39" s="17">
        <v>85</v>
      </c>
      <c r="R39" s="17">
        <v>237</v>
      </c>
      <c r="S39" s="17">
        <v>493</v>
      </c>
      <c r="T39" s="17">
        <v>54</v>
      </c>
      <c r="U39" s="17">
        <v>6793</v>
      </c>
      <c r="V39" s="20">
        <f>R39/G39</f>
        <v>5.7875457875457878E-2</v>
      </c>
      <c r="W39" s="20">
        <f>S39/G39</f>
        <v>0.12039072039072039</v>
      </c>
      <c r="X39" s="21">
        <f>S39*840</f>
        <v>414120</v>
      </c>
      <c r="Y39" s="22">
        <f>F39-X39</f>
        <v>426174</v>
      </c>
    </row>
    <row r="40" spans="1:25">
      <c r="A40" s="16" t="s">
        <v>121</v>
      </c>
      <c r="B40" s="16">
        <f>B39+1</f>
        <v>36</v>
      </c>
      <c r="C40" s="18">
        <f>F40/G40/12</f>
        <v>20.282597782342375</v>
      </c>
      <c r="D40" s="18">
        <f>J40/G40/12</f>
        <v>15.171278316472204</v>
      </c>
      <c r="E40" s="18">
        <f>Y40/G40/12</f>
        <v>8.8107394806524209</v>
      </c>
      <c r="F40" s="17">
        <v>202740223</v>
      </c>
      <c r="G40" s="17">
        <v>832981</v>
      </c>
      <c r="H40" s="17">
        <v>1064408</v>
      </c>
      <c r="I40" s="17">
        <f>H40*4*12</f>
        <v>51091584</v>
      </c>
      <c r="J40" s="17">
        <f>F40-I40</f>
        <v>151648639</v>
      </c>
      <c r="K40" s="19">
        <f>I40/F40</f>
        <v>0.25200516820976371</v>
      </c>
      <c r="L40" s="17">
        <v>121856500</v>
      </c>
      <c r="M40" s="17">
        <v>146</v>
      </c>
      <c r="N40" s="17">
        <v>818481</v>
      </c>
      <c r="O40" s="17">
        <v>2</v>
      </c>
      <c r="P40" s="17">
        <v>802903</v>
      </c>
      <c r="Q40" s="17">
        <v>21764</v>
      </c>
      <c r="R40" s="17">
        <v>34264</v>
      </c>
      <c r="S40" s="17">
        <v>136512</v>
      </c>
      <c r="T40" s="17">
        <v>13088</v>
      </c>
      <c r="U40" s="17">
        <v>2242804</v>
      </c>
      <c r="V40" s="20">
        <f>R40/G40</f>
        <v>4.1134191536181496E-2</v>
      </c>
      <c r="W40" s="20">
        <f>S40/G40</f>
        <v>0.16388369002414221</v>
      </c>
      <c r="X40" s="21">
        <f>S40*840</f>
        <v>114670080</v>
      </c>
      <c r="Y40" s="22">
        <f>F40-X40</f>
        <v>88070143</v>
      </c>
    </row>
    <row r="41" spans="1:25">
      <c r="A41" s="16" t="s">
        <v>222</v>
      </c>
      <c r="B41" s="16">
        <f>B40+1</f>
        <v>37</v>
      </c>
      <c r="C41" s="18">
        <f>F41/G41/12</f>
        <v>37.292509363295885</v>
      </c>
      <c r="D41" s="18">
        <f>J41/G41/12</f>
        <v>30.128464419475659</v>
      </c>
      <c r="E41" s="18">
        <f>Y41/G41/12</f>
        <v>8.8205992509363291</v>
      </c>
      <c r="F41" s="17">
        <v>199142</v>
      </c>
      <c r="G41" s="17">
        <v>445</v>
      </c>
      <c r="H41" s="17">
        <v>797</v>
      </c>
      <c r="I41" s="17">
        <f>H41*4*12</f>
        <v>38256</v>
      </c>
      <c r="J41" s="17">
        <f>F41-I41</f>
        <v>160886</v>
      </c>
      <c r="K41" s="19">
        <f>I41/F41</f>
        <v>0.19210412670355825</v>
      </c>
      <c r="L41" s="17">
        <v>2959134</v>
      </c>
      <c r="M41" s="17">
        <v>6650</v>
      </c>
      <c r="N41" s="17">
        <v>435</v>
      </c>
      <c r="O41" s="17">
        <v>7</v>
      </c>
      <c r="P41" s="17">
        <v>405</v>
      </c>
      <c r="Q41" s="17">
        <v>39</v>
      </c>
      <c r="R41" s="17">
        <v>38</v>
      </c>
      <c r="S41" s="17">
        <v>181</v>
      </c>
      <c r="T41" s="17">
        <v>9</v>
      </c>
      <c r="U41" s="17">
        <v>1280</v>
      </c>
      <c r="V41" s="20">
        <f>R41/G41</f>
        <v>8.5393258426966295E-2</v>
      </c>
      <c r="W41" s="20">
        <f>S41/G41</f>
        <v>0.40674157303370789</v>
      </c>
      <c r="X41" s="21">
        <f>S41*840</f>
        <v>152040</v>
      </c>
      <c r="Y41" s="22">
        <f>F41-X41</f>
        <v>47102</v>
      </c>
    </row>
    <row r="42" spans="1:25">
      <c r="A42" s="16" t="s">
        <v>26</v>
      </c>
      <c r="B42" s="16">
        <f>B41+1</f>
        <v>38</v>
      </c>
      <c r="C42" s="18">
        <f>F42/G42/12</f>
        <v>13.221712358316665</v>
      </c>
      <c r="D42" s="18">
        <f>J42/G42/12</f>
        <v>11.512491665686158</v>
      </c>
      <c r="E42" s="18">
        <f>Y42/G42/12</f>
        <v>8.826293289406598</v>
      </c>
      <c r="F42" s="17">
        <v>4045368</v>
      </c>
      <c r="G42" s="17">
        <v>25497</v>
      </c>
      <c r="H42" s="17">
        <v>10895</v>
      </c>
      <c r="I42" s="17">
        <f>H42*4*12</f>
        <v>522960</v>
      </c>
      <c r="J42" s="17">
        <f>F42-I42</f>
        <v>3522408</v>
      </c>
      <c r="K42" s="19">
        <f>I42/F42</f>
        <v>0.12927377682327046</v>
      </c>
      <c r="L42" s="17">
        <v>11209044</v>
      </c>
      <c r="M42" s="17">
        <v>440</v>
      </c>
      <c r="N42" s="17">
        <v>24661</v>
      </c>
      <c r="O42" s="17">
        <v>1</v>
      </c>
      <c r="P42" s="17">
        <v>24531</v>
      </c>
      <c r="Q42" s="17">
        <v>489</v>
      </c>
      <c r="R42" s="17">
        <v>1166</v>
      </c>
      <c r="S42" s="17">
        <v>1601</v>
      </c>
      <c r="T42" s="17">
        <v>370</v>
      </c>
      <c r="U42" s="17">
        <v>43325</v>
      </c>
      <c r="V42" s="20">
        <f>R42/G42</f>
        <v>4.5730870298466487E-2</v>
      </c>
      <c r="W42" s="20">
        <f>S42/G42</f>
        <v>6.2791700984429544E-2</v>
      </c>
      <c r="X42" s="21">
        <f>S42*840</f>
        <v>1344840</v>
      </c>
      <c r="Y42" s="22">
        <f>F42-X42</f>
        <v>2700528</v>
      </c>
    </row>
    <row r="43" spans="1:25">
      <c r="A43" s="16" t="s">
        <v>89</v>
      </c>
      <c r="B43" s="16">
        <f>B42+1</f>
        <v>39</v>
      </c>
      <c r="C43" s="18">
        <f>F43/G43/12</f>
        <v>18.487906155922349</v>
      </c>
      <c r="D43" s="18">
        <f>J43/G43/12</f>
        <v>16.26865981521852</v>
      </c>
      <c r="E43" s="18">
        <f>Y43/G43/12</f>
        <v>8.8522786255579771</v>
      </c>
      <c r="F43" s="17">
        <v>1424752</v>
      </c>
      <c r="G43" s="17">
        <v>6422</v>
      </c>
      <c r="H43" s="17">
        <v>3563</v>
      </c>
      <c r="I43" s="17">
        <f>H43*4*12</f>
        <v>171024</v>
      </c>
      <c r="J43" s="17">
        <f>F43-I43</f>
        <v>1253728</v>
      </c>
      <c r="K43" s="19">
        <f>I43/F43</f>
        <v>0.12003773288263501</v>
      </c>
      <c r="L43" s="17">
        <v>6676364</v>
      </c>
      <c r="M43" s="17">
        <v>1040</v>
      </c>
      <c r="N43" s="17">
        <v>6281</v>
      </c>
      <c r="O43" s="17">
        <v>1</v>
      </c>
      <c r="P43" s="17">
        <v>6210</v>
      </c>
      <c r="Q43" s="17">
        <v>120</v>
      </c>
      <c r="R43" s="17">
        <v>336</v>
      </c>
      <c r="S43" s="17">
        <v>884</v>
      </c>
      <c r="T43" s="17">
        <v>119</v>
      </c>
      <c r="U43" s="17">
        <v>11779</v>
      </c>
      <c r="V43" s="20">
        <f>R43/G43</f>
        <v>5.2320149486141387E-2</v>
      </c>
      <c r="W43" s="20">
        <f>S43/G43</f>
        <v>0.13765182186234817</v>
      </c>
      <c r="X43" s="21">
        <f>S43*840</f>
        <v>742560</v>
      </c>
      <c r="Y43" s="22">
        <f>F43-X43</f>
        <v>682192</v>
      </c>
    </row>
    <row r="44" spans="1:25">
      <c r="A44" s="16" t="s">
        <v>128</v>
      </c>
      <c r="B44" s="16">
        <f>B43+1</f>
        <v>40</v>
      </c>
      <c r="C44" s="18">
        <f>F44/G44/12</f>
        <v>20.533399470899472</v>
      </c>
      <c r="D44" s="18">
        <f>J44/G44/12</f>
        <v>14.374669312169312</v>
      </c>
      <c r="E44" s="18">
        <f>Y44/G44/12</f>
        <v>8.8667328042328037</v>
      </c>
      <c r="F44" s="17">
        <v>62093</v>
      </c>
      <c r="G44" s="17">
        <v>252</v>
      </c>
      <c r="H44" s="17">
        <v>388</v>
      </c>
      <c r="I44" s="17">
        <f>H44*4*12</f>
        <v>18624</v>
      </c>
      <c r="J44" s="17">
        <f>F44-I44</f>
        <v>43469</v>
      </c>
      <c r="K44" s="19">
        <f>I44/F44</f>
        <v>0.29993719098771199</v>
      </c>
      <c r="L44" s="17">
        <v>1990924</v>
      </c>
      <c r="M44" s="17">
        <v>7900</v>
      </c>
      <c r="N44" s="17">
        <v>230</v>
      </c>
      <c r="O44" s="17">
        <v>11</v>
      </c>
      <c r="P44" s="17">
        <v>208</v>
      </c>
      <c r="Q44" s="17">
        <v>10</v>
      </c>
      <c r="R44" s="17">
        <v>7</v>
      </c>
      <c r="S44" s="17">
        <v>42</v>
      </c>
      <c r="T44" s="17">
        <v>4</v>
      </c>
      <c r="U44" s="17">
        <v>579</v>
      </c>
      <c r="V44" s="20">
        <f>R44/G44</f>
        <v>2.7777777777777776E-2</v>
      </c>
      <c r="W44" s="20">
        <f>S44/G44</f>
        <v>0.16666666666666666</v>
      </c>
      <c r="X44" s="21">
        <f>S44*840</f>
        <v>35280</v>
      </c>
      <c r="Y44" s="22">
        <f>F44-X44</f>
        <v>26813</v>
      </c>
    </row>
    <row r="45" spans="1:25">
      <c r="A45" s="16" t="s">
        <v>28</v>
      </c>
      <c r="B45" s="16">
        <f>B44+1</f>
        <v>41</v>
      </c>
      <c r="C45" s="18">
        <f>F45/G45/12</f>
        <v>13.503401151474174</v>
      </c>
      <c r="D45" s="18">
        <f>J45/G45/12</f>
        <v>11.714969164259225</v>
      </c>
      <c r="E45" s="18">
        <f>Y45/G45/12</f>
        <v>8.8694347122339003</v>
      </c>
      <c r="F45" s="17">
        <v>2636242</v>
      </c>
      <c r="G45" s="17">
        <v>16269</v>
      </c>
      <c r="H45" s="17">
        <v>7274</v>
      </c>
      <c r="I45" s="17">
        <f>H45*4*12</f>
        <v>349152</v>
      </c>
      <c r="J45" s="17">
        <f>F45-I45</f>
        <v>2287090</v>
      </c>
      <c r="K45" s="19">
        <f>I45/F45</f>
        <v>0.13244307616675555</v>
      </c>
      <c r="L45" s="17">
        <v>10541466</v>
      </c>
      <c r="M45" s="17">
        <v>648</v>
      </c>
      <c r="N45" s="17">
        <v>15471</v>
      </c>
      <c r="O45" s="17"/>
      <c r="P45" s="17">
        <v>15407</v>
      </c>
      <c r="Q45" s="17">
        <v>291</v>
      </c>
      <c r="R45" s="17">
        <v>847</v>
      </c>
      <c r="S45" s="17">
        <v>1077</v>
      </c>
      <c r="T45" s="17">
        <v>226</v>
      </c>
      <c r="U45" s="17">
        <v>26177</v>
      </c>
      <c r="V45" s="20">
        <f>R45/G45</f>
        <v>5.2062204192021636E-2</v>
      </c>
      <c r="W45" s="20">
        <f>S45/G45</f>
        <v>6.6199520560575334E-2</v>
      </c>
      <c r="X45" s="21">
        <f>S45*840</f>
        <v>904680</v>
      </c>
      <c r="Y45" s="22">
        <f>F45-X45</f>
        <v>1731562</v>
      </c>
    </row>
    <row r="46" spans="1:25">
      <c r="A46" s="16" t="s">
        <v>39</v>
      </c>
      <c r="B46" s="16">
        <f>B45+1</f>
        <v>42</v>
      </c>
      <c r="C46" s="18">
        <f>F46/G46/12</f>
        <v>14.728160222465462</v>
      </c>
      <c r="D46" s="18">
        <f>J46/G46/12</f>
        <v>12.967902257196107</v>
      </c>
      <c r="E46" s="18">
        <f>Y46/G46/12</f>
        <v>8.8894772653314806</v>
      </c>
      <c r="F46" s="17">
        <v>11948544</v>
      </c>
      <c r="G46" s="17">
        <v>67606</v>
      </c>
      <c r="H46" s="17">
        <v>29751</v>
      </c>
      <c r="I46" s="17">
        <f>H46*4*12</f>
        <v>1428048</v>
      </c>
      <c r="J46" s="17">
        <f>F46-I46</f>
        <v>10520496</v>
      </c>
      <c r="K46" s="19">
        <f>I46/F46</f>
        <v>0.11951648669494794</v>
      </c>
      <c r="L46" s="17">
        <v>23884166</v>
      </c>
      <c r="M46" s="17">
        <v>353</v>
      </c>
      <c r="N46" s="17">
        <v>66753</v>
      </c>
      <c r="O46" s="17"/>
      <c r="P46" s="17">
        <v>66484</v>
      </c>
      <c r="Q46" s="17">
        <v>1605</v>
      </c>
      <c r="R46" s="17">
        <v>3114</v>
      </c>
      <c r="S46" s="17">
        <v>5639</v>
      </c>
      <c r="T46" s="17">
        <v>797</v>
      </c>
      <c r="U46" s="17">
        <v>116022</v>
      </c>
      <c r="V46" s="20">
        <f>R46/G46</f>
        <v>4.6061000502913944E-2</v>
      </c>
      <c r="W46" s="20">
        <f>S46/G46</f>
        <v>8.3409756530485463E-2</v>
      </c>
      <c r="X46" s="21">
        <f>S46*840</f>
        <v>4736760</v>
      </c>
      <c r="Y46" s="22">
        <f>F46-X46</f>
        <v>7211784</v>
      </c>
    </row>
    <row r="47" spans="1:25">
      <c r="A47" s="16" t="s">
        <v>45</v>
      </c>
      <c r="B47" s="16">
        <f>B46+1</f>
        <v>43</v>
      </c>
      <c r="C47" s="18">
        <f>F47/G47/12</f>
        <v>15.129973987626547</v>
      </c>
      <c r="D47" s="18">
        <f>J47/G47/12</f>
        <v>12.765519544431946</v>
      </c>
      <c r="E47" s="18">
        <f>Y47/G47/12</f>
        <v>8.9734779246344214</v>
      </c>
      <c r="F47" s="17">
        <v>2582505</v>
      </c>
      <c r="G47" s="17">
        <v>14224</v>
      </c>
      <c r="H47" s="17">
        <v>8408</v>
      </c>
      <c r="I47" s="17">
        <f>H47*4*12</f>
        <v>403584</v>
      </c>
      <c r="J47" s="17">
        <f>F47-I47</f>
        <v>2178921</v>
      </c>
      <c r="K47" s="19">
        <f>I47/F47</f>
        <v>0.15627617371505573</v>
      </c>
      <c r="L47" s="17">
        <v>4618522</v>
      </c>
      <c r="M47" s="17">
        <v>325</v>
      </c>
      <c r="N47" s="17">
        <v>13929</v>
      </c>
      <c r="O47" s="17"/>
      <c r="P47" s="17">
        <v>13884</v>
      </c>
      <c r="Q47" s="17">
        <v>397</v>
      </c>
      <c r="R47" s="17">
        <v>683</v>
      </c>
      <c r="S47" s="17">
        <v>1251</v>
      </c>
      <c r="T47" s="17">
        <v>185</v>
      </c>
      <c r="U47" s="17">
        <v>26008</v>
      </c>
      <c r="V47" s="20">
        <f>R47/G47</f>
        <v>4.8017435320584924E-2</v>
      </c>
      <c r="W47" s="20">
        <f>S47/G47</f>
        <v>8.7949943757030372E-2</v>
      </c>
      <c r="X47" s="21">
        <f>S47*840</f>
        <v>1050840</v>
      </c>
      <c r="Y47" s="22">
        <f>F47-X47</f>
        <v>1531665</v>
      </c>
    </row>
    <row r="48" spans="1:25">
      <c r="A48" s="23" t="s">
        <v>24</v>
      </c>
      <c r="B48" s="16">
        <f>B47+1</f>
        <v>44</v>
      </c>
      <c r="C48" s="18">
        <f>F48/G48/12</f>
        <v>12.975451035217363</v>
      </c>
      <c r="D48" s="18">
        <f>J48/G48/12</f>
        <v>11.321633047067438</v>
      </c>
      <c r="E48" s="18">
        <f>Y48/G48/12</f>
        <v>9.0236502230211038</v>
      </c>
      <c r="F48" s="17">
        <v>4677702</v>
      </c>
      <c r="G48" s="17">
        <v>30042</v>
      </c>
      <c r="H48" s="17">
        <v>12421</v>
      </c>
      <c r="I48" s="17">
        <f>H48*4*12</f>
        <v>596208</v>
      </c>
      <c r="J48" s="17">
        <f>F48-I48</f>
        <v>4081494</v>
      </c>
      <c r="K48" s="19">
        <f>I48/F48</f>
        <v>0.12745745667423877</v>
      </c>
      <c r="L48" s="17">
        <v>16956486</v>
      </c>
      <c r="M48" s="17">
        <v>564</v>
      </c>
      <c r="N48" s="17">
        <v>29508</v>
      </c>
      <c r="O48" s="17"/>
      <c r="P48" s="17">
        <v>29495</v>
      </c>
      <c r="Q48" s="17">
        <v>529</v>
      </c>
      <c r="R48" s="17">
        <v>1339</v>
      </c>
      <c r="S48" s="17">
        <v>1696</v>
      </c>
      <c r="T48" s="17">
        <v>360</v>
      </c>
      <c r="U48" s="17">
        <v>51743</v>
      </c>
      <c r="V48" s="20">
        <f>R48/G48</f>
        <v>4.457093402569736E-2</v>
      </c>
      <c r="W48" s="20">
        <f>S48/G48</f>
        <v>5.6454297317089411E-2</v>
      </c>
      <c r="X48" s="21">
        <f>S48*840</f>
        <v>1424640</v>
      </c>
      <c r="Y48" s="22">
        <f>F48-X48</f>
        <v>3253062</v>
      </c>
    </row>
    <row r="49" spans="1:25">
      <c r="A49" s="16" t="s">
        <v>117</v>
      </c>
      <c r="B49" s="16">
        <f>B48+1</f>
        <v>45</v>
      </c>
      <c r="C49" s="18">
        <f>F49/G49/12</f>
        <v>20.052819933268754</v>
      </c>
      <c r="D49" s="18">
        <f>J49/G49/12</f>
        <v>14.092212894198687</v>
      </c>
      <c r="E49" s="18">
        <f>Y49/G49/12</f>
        <v>9.0453933914540965</v>
      </c>
      <c r="F49" s="17">
        <v>745243</v>
      </c>
      <c r="G49" s="17">
        <v>3097</v>
      </c>
      <c r="H49" s="17">
        <v>4615</v>
      </c>
      <c r="I49" s="17">
        <f>H49*4*12</f>
        <v>221520</v>
      </c>
      <c r="J49" s="17">
        <f>F49-I49</f>
        <v>523723</v>
      </c>
      <c r="K49" s="19">
        <f>I49/F49</f>
        <v>0.29724532803394327</v>
      </c>
      <c r="L49" s="17">
        <v>887027</v>
      </c>
      <c r="M49" s="17">
        <v>286</v>
      </c>
      <c r="N49" s="17">
        <v>2958</v>
      </c>
      <c r="O49" s="17">
        <v>1</v>
      </c>
      <c r="P49" s="17">
        <v>2938</v>
      </c>
      <c r="Q49" s="17">
        <v>231</v>
      </c>
      <c r="R49" s="17">
        <v>179</v>
      </c>
      <c r="S49" s="17">
        <v>487</v>
      </c>
      <c r="T49" s="17">
        <v>78</v>
      </c>
      <c r="U49" s="17">
        <v>11845</v>
      </c>
      <c r="V49" s="20">
        <f>R49/G49</f>
        <v>5.7797868905392312E-2</v>
      </c>
      <c r="W49" s="20">
        <f>S49/G49</f>
        <v>0.15724895059735228</v>
      </c>
      <c r="X49" s="21">
        <f>S49*840</f>
        <v>409080</v>
      </c>
      <c r="Y49" s="22">
        <f>F49-X49</f>
        <v>336163</v>
      </c>
    </row>
    <row r="50" spans="1:25">
      <c r="A50" s="16" t="s">
        <v>35</v>
      </c>
      <c r="B50" s="16">
        <f>B49+1</f>
        <v>46</v>
      </c>
      <c r="C50" s="18">
        <f>F50/G50/12</f>
        <v>14.249853196101853</v>
      </c>
      <c r="D50" s="18">
        <f>J50/G50/12</f>
        <v>12.368969476855261</v>
      </c>
      <c r="E50" s="18">
        <f>Y50/G50/12</f>
        <v>9.0520299158190252</v>
      </c>
      <c r="F50" s="17">
        <v>28343642</v>
      </c>
      <c r="G50" s="17">
        <v>165754</v>
      </c>
      <c r="H50" s="17">
        <v>77941</v>
      </c>
      <c r="I50" s="17">
        <f>H50*4*12</f>
        <v>3741168</v>
      </c>
      <c r="J50" s="17">
        <f>F50-I50</f>
        <v>24602474</v>
      </c>
      <c r="K50" s="19">
        <f>I50/F50</f>
        <v>0.13199319974476109</v>
      </c>
      <c r="L50" s="17">
        <v>81083551</v>
      </c>
      <c r="M50" s="17">
        <v>489</v>
      </c>
      <c r="N50" s="17">
        <v>163871</v>
      </c>
      <c r="O50" s="17"/>
      <c r="P50" s="17">
        <v>163246</v>
      </c>
      <c r="Q50" s="17">
        <v>2647</v>
      </c>
      <c r="R50" s="17">
        <v>7101</v>
      </c>
      <c r="S50" s="17">
        <v>12308</v>
      </c>
      <c r="T50" s="17">
        <v>2187</v>
      </c>
      <c r="U50" s="17">
        <v>270447</v>
      </c>
      <c r="V50" s="20">
        <f>R50/G50</f>
        <v>4.2840595098760814E-2</v>
      </c>
      <c r="W50" s="20">
        <f>S50/G50</f>
        <v>7.4254618289754701E-2</v>
      </c>
      <c r="X50" s="21">
        <f>S50*840</f>
        <v>10338720</v>
      </c>
      <c r="Y50" s="22">
        <f>F50-X50</f>
        <v>18004922</v>
      </c>
    </row>
    <row r="51" spans="1:25">
      <c r="A51" s="16" t="s">
        <v>102</v>
      </c>
      <c r="B51" s="16">
        <f>B50+1</f>
        <v>47</v>
      </c>
      <c r="C51" s="18">
        <f>F51/G51/12</f>
        <v>19.106887955765316</v>
      </c>
      <c r="D51" s="18">
        <f>J51/G51/12</f>
        <v>17.269436539885248</v>
      </c>
      <c r="E51" s="18">
        <f>Y51/G51/12</f>
        <v>9.0669795715343326</v>
      </c>
      <c r="F51" s="17">
        <v>6607009</v>
      </c>
      <c r="G51" s="17">
        <v>28816</v>
      </c>
      <c r="H51" s="17">
        <v>13237</v>
      </c>
      <c r="I51" s="17">
        <f>H51*4*12</f>
        <v>635376</v>
      </c>
      <c r="J51" s="17">
        <f>F51-I51</f>
        <v>5971633</v>
      </c>
      <c r="K51" s="19">
        <f>I51/F51</f>
        <v>9.6166964506934988E-2</v>
      </c>
      <c r="L51" s="17">
        <v>10787690</v>
      </c>
      <c r="M51" s="17">
        <v>374</v>
      </c>
      <c r="N51" s="17">
        <v>28592</v>
      </c>
      <c r="O51" s="17"/>
      <c r="P51" s="17">
        <v>28677</v>
      </c>
      <c r="Q51" s="17">
        <v>617</v>
      </c>
      <c r="R51" s="17">
        <v>1675</v>
      </c>
      <c r="S51" s="17">
        <v>4133</v>
      </c>
      <c r="T51" s="17">
        <v>390</v>
      </c>
      <c r="U51" s="17">
        <v>46822</v>
      </c>
      <c r="V51" s="20">
        <f>R51/G51</f>
        <v>5.8127429205996665E-2</v>
      </c>
      <c r="W51" s="20">
        <f>S51/G51</f>
        <v>0.14342726263187119</v>
      </c>
      <c r="X51" s="21">
        <f>S51*840</f>
        <v>3471720</v>
      </c>
      <c r="Y51" s="22">
        <f>F51-X51</f>
        <v>3135289</v>
      </c>
    </row>
    <row r="52" spans="1:25">
      <c r="A52" s="23" t="s">
        <v>23</v>
      </c>
      <c r="B52" s="16">
        <f>B51+1</f>
        <v>48</v>
      </c>
      <c r="C52" s="18">
        <f>F52/G52/12</f>
        <v>12.916033612570892</v>
      </c>
      <c r="D52" s="18">
        <f>J52/G52/12</f>
        <v>10.983570945418597</v>
      </c>
      <c r="E52" s="18">
        <f>Y52/G52/12</f>
        <v>9.1062620323638068</v>
      </c>
      <c r="F52" s="17">
        <v>2978799</v>
      </c>
      <c r="G52" s="17">
        <v>19219</v>
      </c>
      <c r="H52" s="17">
        <v>9285</v>
      </c>
      <c r="I52" s="17">
        <f>H52*4*12</f>
        <v>445680</v>
      </c>
      <c r="J52" s="17">
        <f>F52-I52</f>
        <v>2533119</v>
      </c>
      <c r="K52" s="19">
        <f>I52/F52</f>
        <v>0.14961734578264596</v>
      </c>
      <c r="L52" s="17">
        <v>8237666</v>
      </c>
      <c r="M52" s="17">
        <v>429</v>
      </c>
      <c r="N52" s="17">
        <v>18611</v>
      </c>
      <c r="O52" s="17">
        <v>2</v>
      </c>
      <c r="P52" s="17">
        <v>18323</v>
      </c>
      <c r="Q52" s="17">
        <v>347</v>
      </c>
      <c r="R52" s="17">
        <v>861</v>
      </c>
      <c r="S52" s="17">
        <v>1046</v>
      </c>
      <c r="T52" s="17">
        <v>270</v>
      </c>
      <c r="U52" s="17">
        <v>31755</v>
      </c>
      <c r="V52" s="20">
        <f>R52/G52</f>
        <v>4.4799417243352929E-2</v>
      </c>
      <c r="W52" s="20">
        <f>S52/G52</f>
        <v>5.4425308288672668E-2</v>
      </c>
      <c r="X52" s="21">
        <f>S52*840</f>
        <v>878640</v>
      </c>
      <c r="Y52" s="22">
        <f>F52-X52</f>
        <v>2100159</v>
      </c>
    </row>
    <row r="53" spans="1:25">
      <c r="A53" s="16" t="s">
        <v>88</v>
      </c>
      <c r="B53" s="16">
        <f>B52+1</f>
        <v>49</v>
      </c>
      <c r="C53" s="18">
        <f>F53/G53/12</f>
        <v>18.438125894134476</v>
      </c>
      <c r="D53" s="18">
        <f>J53/G53/12</f>
        <v>13.305078683834049</v>
      </c>
      <c r="E53" s="18">
        <f>Y53/G53/12</f>
        <v>9.1248211731044346</v>
      </c>
      <c r="F53" s="17">
        <v>51553</v>
      </c>
      <c r="G53" s="17">
        <v>233</v>
      </c>
      <c r="H53" s="17">
        <v>299</v>
      </c>
      <c r="I53" s="17">
        <f>H53*4*12</f>
        <v>14352</v>
      </c>
      <c r="J53" s="17">
        <f>F53-I53</f>
        <v>37201</v>
      </c>
      <c r="K53" s="19">
        <f>I53/F53</f>
        <v>0.27839311000329758</v>
      </c>
      <c r="L53" s="17">
        <v>105894</v>
      </c>
      <c r="M53" s="17">
        <v>454</v>
      </c>
      <c r="N53" s="17">
        <v>208</v>
      </c>
      <c r="O53" s="17">
        <v>-4</v>
      </c>
      <c r="P53" s="17">
        <v>216</v>
      </c>
      <c r="Q53" s="17">
        <v>8</v>
      </c>
      <c r="R53" s="17">
        <v>13</v>
      </c>
      <c r="S53" s="17">
        <v>31</v>
      </c>
      <c r="T53" s="17">
        <v>3</v>
      </c>
      <c r="U53" s="17">
        <v>628</v>
      </c>
      <c r="V53" s="20">
        <f>R53/G53</f>
        <v>5.5793991416309016E-2</v>
      </c>
      <c r="W53" s="20">
        <f>S53/G53</f>
        <v>0.13304721030042918</v>
      </c>
      <c r="X53" s="21">
        <f>S53*840</f>
        <v>26040</v>
      </c>
      <c r="Y53" s="22">
        <f>F53-X53</f>
        <v>25513</v>
      </c>
    </row>
    <row r="54" spans="1:25">
      <c r="A54" s="16" t="s">
        <v>61</v>
      </c>
      <c r="B54" s="16">
        <f>B53+1</f>
        <v>50</v>
      </c>
      <c r="C54" s="18">
        <f>F54/G54/12</f>
        <v>16.538832578347826</v>
      </c>
      <c r="D54" s="18">
        <f>J54/G54/12</f>
        <v>14.636442658706052</v>
      </c>
      <c r="E54" s="18">
        <f>Y54/G54/12</f>
        <v>9.1758147190354702</v>
      </c>
      <c r="F54" s="17">
        <v>22870030</v>
      </c>
      <c r="G54" s="17">
        <v>115234</v>
      </c>
      <c r="H54" s="17">
        <v>54805</v>
      </c>
      <c r="I54" s="17">
        <f>H54*4*12</f>
        <v>2630640</v>
      </c>
      <c r="J54" s="17">
        <f>F54-I54</f>
        <v>20239390</v>
      </c>
      <c r="K54" s="19">
        <f>I54/F54</f>
        <v>0.11502564710234311</v>
      </c>
      <c r="L54" s="17">
        <v>36162252</v>
      </c>
      <c r="M54" s="17">
        <v>314</v>
      </c>
      <c r="N54" s="17">
        <v>114123</v>
      </c>
      <c r="O54" s="17"/>
      <c r="P54" s="17">
        <v>113617</v>
      </c>
      <c r="Q54" s="17">
        <v>1688</v>
      </c>
      <c r="R54" s="17">
        <v>6375</v>
      </c>
      <c r="S54" s="17">
        <v>12121</v>
      </c>
      <c r="T54" s="17">
        <v>1397</v>
      </c>
      <c r="U54" s="17">
        <v>187322</v>
      </c>
      <c r="V54" s="20">
        <f>R54/G54</f>
        <v>5.5322213929916521E-2</v>
      </c>
      <c r="W54" s="20">
        <f>S54/G54</f>
        <v>0.10518596941874794</v>
      </c>
      <c r="X54" s="21">
        <f>S54*840</f>
        <v>10181640</v>
      </c>
      <c r="Y54" s="22">
        <f>F54-X54</f>
        <v>12688390</v>
      </c>
    </row>
    <row r="55" spans="1:25">
      <c r="A55" s="16" t="s">
        <v>91</v>
      </c>
      <c r="B55" s="16">
        <f>B54+1</f>
        <v>51</v>
      </c>
      <c r="C55" s="18">
        <f>F55/G55/12</f>
        <v>18.599373093866486</v>
      </c>
      <c r="D55" s="18">
        <f>J55/G55/12</f>
        <v>12.795238902067096</v>
      </c>
      <c r="E55" s="18">
        <f>Y55/G55/12</f>
        <v>9.1822263639444248</v>
      </c>
      <c r="F55" s="17">
        <v>1317282</v>
      </c>
      <c r="G55" s="17">
        <v>5902</v>
      </c>
      <c r="H55" s="17">
        <v>8564</v>
      </c>
      <c r="I55" s="17">
        <f>H55*4*12</f>
        <v>411072</v>
      </c>
      <c r="J55" s="17">
        <f>F55-I55</f>
        <v>906210</v>
      </c>
      <c r="K55" s="19">
        <f>I55/F55</f>
        <v>0.31206074325770794</v>
      </c>
      <c r="L55" s="17">
        <v>21416445</v>
      </c>
      <c r="M55" s="17">
        <v>3629</v>
      </c>
      <c r="N55" s="17">
        <v>5775</v>
      </c>
      <c r="O55" s="17">
        <v>3</v>
      </c>
      <c r="P55" s="17">
        <v>5615</v>
      </c>
      <c r="Q55" s="17">
        <v>211</v>
      </c>
      <c r="R55" s="17">
        <v>346</v>
      </c>
      <c r="S55" s="17">
        <v>794</v>
      </c>
      <c r="T55" s="17">
        <v>108</v>
      </c>
      <c r="U55" s="17">
        <v>15415</v>
      </c>
      <c r="V55" s="20">
        <f>R55/G55</f>
        <v>5.862419518807184E-2</v>
      </c>
      <c r="W55" s="20">
        <f>S55/G55</f>
        <v>0.13453066757031515</v>
      </c>
      <c r="X55" s="21">
        <f>S55*840</f>
        <v>666960</v>
      </c>
      <c r="Y55" s="22">
        <f>F55-X55</f>
        <v>650322</v>
      </c>
    </row>
    <row r="56" spans="1:25">
      <c r="A56" s="16" t="s">
        <v>82</v>
      </c>
      <c r="B56" s="16">
        <f>B55+1</f>
        <v>52</v>
      </c>
      <c r="C56" s="18">
        <f>F56/G56/12</f>
        <v>18.011545614216345</v>
      </c>
      <c r="D56" s="18">
        <f>J56/G56/12</f>
        <v>13.328830457691909</v>
      </c>
      <c r="E56" s="18">
        <f>Y56/G56/12</f>
        <v>9.217248682715157</v>
      </c>
      <c r="F56" s="17">
        <v>2092005</v>
      </c>
      <c r="G56" s="17">
        <v>9679</v>
      </c>
      <c r="H56" s="17">
        <v>11331</v>
      </c>
      <c r="I56" s="17">
        <f>H56*4*12</f>
        <v>543888</v>
      </c>
      <c r="J56" s="17">
        <f>F56-I56</f>
        <v>1548117</v>
      </c>
      <c r="K56" s="19">
        <f>I56/F56</f>
        <v>0.25998408225601755</v>
      </c>
      <c r="L56" s="17">
        <v>1333100</v>
      </c>
      <c r="M56" s="17">
        <v>138</v>
      </c>
      <c r="N56" s="17">
        <v>9543</v>
      </c>
      <c r="O56" s="17"/>
      <c r="P56" s="17">
        <v>9503</v>
      </c>
      <c r="Q56" s="17">
        <v>260</v>
      </c>
      <c r="R56" s="17">
        <v>662</v>
      </c>
      <c r="S56" s="17">
        <v>1216</v>
      </c>
      <c r="T56" s="17">
        <v>122</v>
      </c>
      <c r="U56" s="17">
        <v>24103</v>
      </c>
      <c r="V56" s="20">
        <f>R56/G56</f>
        <v>6.83954954024176E-2</v>
      </c>
      <c r="W56" s="20">
        <f>S56/G56</f>
        <v>0.12563281330715984</v>
      </c>
      <c r="X56" s="21">
        <f>S56*840</f>
        <v>1021440</v>
      </c>
      <c r="Y56" s="22">
        <f>F56-X56</f>
        <v>1070565</v>
      </c>
    </row>
    <row r="57" spans="1:25">
      <c r="A57" s="16" t="s">
        <v>202</v>
      </c>
      <c r="B57" s="16">
        <f>B56+1</f>
        <v>53</v>
      </c>
      <c r="C57" s="18">
        <f>F57/G57/12</f>
        <v>29.157407407407408</v>
      </c>
      <c r="D57" s="18">
        <f>J57/G57/12</f>
        <v>20.466049382716047</v>
      </c>
      <c r="E57" s="18">
        <f>Y57/G57/12</f>
        <v>9.2808641975308639</v>
      </c>
      <c r="F57" s="17">
        <v>56682</v>
      </c>
      <c r="G57" s="17">
        <v>162</v>
      </c>
      <c r="H57" s="17">
        <v>352</v>
      </c>
      <c r="I57" s="17">
        <f>H57*4*12</f>
        <v>16896</v>
      </c>
      <c r="J57" s="17">
        <f>F57-I57</f>
        <v>39786</v>
      </c>
      <c r="K57" s="19">
        <f>I57/F57</f>
        <v>0.298084047845877</v>
      </c>
      <c r="L57" s="17">
        <v>230338</v>
      </c>
      <c r="M57" s="17">
        <v>1422</v>
      </c>
      <c r="N57" s="17">
        <v>147</v>
      </c>
      <c r="O57" s="17">
        <v>13</v>
      </c>
      <c r="P57" s="17">
        <v>130</v>
      </c>
      <c r="Q57" s="17">
        <v>3</v>
      </c>
      <c r="R57" s="17">
        <v>10</v>
      </c>
      <c r="S57" s="17">
        <v>46</v>
      </c>
      <c r="T57" s="17">
        <v>3</v>
      </c>
      <c r="U57" s="17">
        <v>338</v>
      </c>
      <c r="V57" s="20">
        <f>R57/G57</f>
        <v>6.1728395061728392E-2</v>
      </c>
      <c r="W57" s="20">
        <f>S57/G57</f>
        <v>0.2839506172839506</v>
      </c>
      <c r="X57" s="21">
        <f>S57*840</f>
        <v>38640</v>
      </c>
      <c r="Y57" s="22">
        <f>F57-X57</f>
        <v>18042</v>
      </c>
    </row>
    <row r="58" spans="1:25">
      <c r="A58" s="23" t="s">
        <v>21</v>
      </c>
      <c r="B58" s="16">
        <f>B57+1</f>
        <v>54</v>
      </c>
      <c r="C58" s="18">
        <f>F58/G58/12</f>
        <v>11.48046875</v>
      </c>
      <c r="D58" s="18">
        <f>J58/G58/12</f>
        <v>8.04296875</v>
      </c>
      <c r="E58" s="18">
        <f>Y58/G58/12</f>
        <v>9.29296875</v>
      </c>
      <c r="F58" s="17">
        <v>8817</v>
      </c>
      <c r="G58" s="17">
        <v>64</v>
      </c>
      <c r="H58" s="17">
        <v>55</v>
      </c>
      <c r="I58" s="17">
        <f>H58*4*12</f>
        <v>2640</v>
      </c>
      <c r="J58" s="17">
        <f>F58-I58</f>
        <v>6177</v>
      </c>
      <c r="K58" s="19">
        <f>I58/F58</f>
        <v>0.29942157196325281</v>
      </c>
      <c r="L58" s="17">
        <v>12100</v>
      </c>
      <c r="M58" s="17">
        <v>189</v>
      </c>
      <c r="N58" s="17">
        <v>56</v>
      </c>
      <c r="O58" s="17">
        <v>6</v>
      </c>
      <c r="P58" s="17">
        <v>53</v>
      </c>
      <c r="Q58" s="17"/>
      <c r="R58" s="17">
        <v>2</v>
      </c>
      <c r="S58" s="17">
        <v>2</v>
      </c>
      <c r="T58" s="17">
        <v>1</v>
      </c>
      <c r="U58" s="17">
        <v>213</v>
      </c>
      <c r="V58" s="20">
        <f>R58/G58</f>
        <v>3.125E-2</v>
      </c>
      <c r="W58" s="20">
        <f>S58/G58</f>
        <v>3.125E-2</v>
      </c>
      <c r="X58" s="21">
        <f>S58*840</f>
        <v>1680</v>
      </c>
      <c r="Y58" s="22">
        <f>F58-X58</f>
        <v>7137</v>
      </c>
    </row>
    <row r="59" spans="1:25">
      <c r="A59" s="16" t="s">
        <v>55</v>
      </c>
      <c r="B59" s="16">
        <f>B58+1</f>
        <v>55</v>
      </c>
      <c r="C59" s="18">
        <f>F59/G59/12</f>
        <v>16.286832412523022</v>
      </c>
      <c r="D59" s="18">
        <f>J59/G59/12</f>
        <v>13.789594843462247</v>
      </c>
      <c r="E59" s="18">
        <f>Y59/G59/12</f>
        <v>9.3255064456721914</v>
      </c>
      <c r="F59" s="17">
        <v>35375</v>
      </c>
      <c r="G59" s="17">
        <v>181</v>
      </c>
      <c r="H59" s="17">
        <v>113</v>
      </c>
      <c r="I59" s="17">
        <f>H59*4*12</f>
        <v>5424</v>
      </c>
      <c r="J59" s="17">
        <f>F59-I59</f>
        <v>29951</v>
      </c>
      <c r="K59" s="19">
        <f>I59/F59</f>
        <v>0.15332862190812721</v>
      </c>
      <c r="L59" s="17">
        <v>79330</v>
      </c>
      <c r="M59" s="17">
        <v>438</v>
      </c>
      <c r="N59" s="17">
        <v>170</v>
      </c>
      <c r="O59" s="17">
        <v>1</v>
      </c>
      <c r="P59" s="17">
        <v>169</v>
      </c>
      <c r="Q59" s="17">
        <v>4</v>
      </c>
      <c r="R59" s="17">
        <v>9</v>
      </c>
      <c r="S59" s="17">
        <v>18</v>
      </c>
      <c r="T59" s="17">
        <v>3</v>
      </c>
      <c r="U59" s="17">
        <v>320</v>
      </c>
      <c r="V59" s="20">
        <f>R59/G59</f>
        <v>4.9723756906077346E-2</v>
      </c>
      <c r="W59" s="20">
        <f>S59/G59</f>
        <v>9.9447513812154692E-2</v>
      </c>
      <c r="X59" s="21">
        <f>S59*840</f>
        <v>15120</v>
      </c>
      <c r="Y59" s="22">
        <f>F59-X59</f>
        <v>20255</v>
      </c>
    </row>
    <row r="60" spans="1:25">
      <c r="A60" s="16" t="s">
        <v>30</v>
      </c>
      <c r="B60" s="16">
        <f>B59+1</f>
        <v>56</v>
      </c>
      <c r="C60" s="18">
        <f>F60/G60/12</f>
        <v>13.736082673582674</v>
      </c>
      <c r="D60" s="18">
        <f>J60/G60/12</f>
        <v>12.091802029302029</v>
      </c>
      <c r="E60" s="18">
        <f>Y60/G60/12</f>
        <v>9.326445763945765</v>
      </c>
      <c r="F60" s="17">
        <v>2415133</v>
      </c>
      <c r="G60" s="17">
        <v>14652</v>
      </c>
      <c r="H60" s="17">
        <v>6023</v>
      </c>
      <c r="I60" s="17">
        <f>H60*4*12</f>
        <v>289104</v>
      </c>
      <c r="J60" s="17">
        <f>F60-I60</f>
        <v>2126029</v>
      </c>
      <c r="K60" s="19">
        <f>I60/F60</f>
        <v>0.11970520878146255</v>
      </c>
      <c r="L60" s="17">
        <v>5678348</v>
      </c>
      <c r="M60" s="17">
        <v>388</v>
      </c>
      <c r="N60" s="17">
        <v>14564</v>
      </c>
      <c r="O60" s="17">
        <v>1</v>
      </c>
      <c r="P60" s="17">
        <v>14462</v>
      </c>
      <c r="Q60" s="17">
        <v>140</v>
      </c>
      <c r="R60" s="17">
        <v>719</v>
      </c>
      <c r="S60" s="17">
        <v>923</v>
      </c>
      <c r="T60" s="17">
        <v>179</v>
      </c>
      <c r="U60" s="17">
        <v>21527</v>
      </c>
      <c r="V60" s="20">
        <f>R60/G60</f>
        <v>4.9071799071799073E-2</v>
      </c>
      <c r="W60" s="20">
        <f>S60/G60</f>
        <v>6.2994812994812993E-2</v>
      </c>
      <c r="X60" s="21">
        <f>S60*840</f>
        <v>775320</v>
      </c>
      <c r="Y60" s="22">
        <f>F60-X60</f>
        <v>1639813</v>
      </c>
    </row>
    <row r="61" spans="1:25">
      <c r="A61" s="16" t="s">
        <v>41</v>
      </c>
      <c r="B61" s="16">
        <f>B60+1</f>
        <v>57</v>
      </c>
      <c r="C61" s="18">
        <f>F61/G61/12</f>
        <v>14.844739929605005</v>
      </c>
      <c r="D61" s="18">
        <f>J61/G61/12</f>
        <v>11.306218224481816</v>
      </c>
      <c r="E61" s="18">
        <f>Y61/G61/12</f>
        <v>9.3421978881501762</v>
      </c>
      <c r="F61" s="17">
        <v>455496</v>
      </c>
      <c r="G61" s="17">
        <v>2557</v>
      </c>
      <c r="H61" s="17">
        <v>2262</v>
      </c>
      <c r="I61" s="17">
        <f>H61*4*12</f>
        <v>108576</v>
      </c>
      <c r="J61" s="17">
        <f>F61-I61</f>
        <v>346920</v>
      </c>
      <c r="K61" s="19">
        <f>I61/F61</f>
        <v>0.23836872332578113</v>
      </c>
      <c r="L61" s="17">
        <v>277800</v>
      </c>
      <c r="M61" s="17">
        <v>109</v>
      </c>
      <c r="N61" s="17">
        <v>2506</v>
      </c>
      <c r="O61" s="17">
        <v>-1</v>
      </c>
      <c r="P61" s="17">
        <v>2524</v>
      </c>
      <c r="Q61" s="17">
        <v>61</v>
      </c>
      <c r="R61" s="17">
        <v>154</v>
      </c>
      <c r="S61" s="17">
        <v>201</v>
      </c>
      <c r="T61" s="17">
        <v>30</v>
      </c>
      <c r="U61" s="17">
        <v>6531</v>
      </c>
      <c r="V61" s="20">
        <f>R61/G61</f>
        <v>6.022682831443097E-2</v>
      </c>
      <c r="W61" s="20">
        <f>S61/G61</f>
        <v>7.8607743449354714E-2</v>
      </c>
      <c r="X61" s="21">
        <f>S61*840</f>
        <v>168840</v>
      </c>
      <c r="Y61" s="22">
        <f>F61-X61</f>
        <v>286656</v>
      </c>
    </row>
    <row r="62" spans="1:25">
      <c r="A62" s="16" t="s">
        <v>92</v>
      </c>
      <c r="B62" s="16">
        <f>B61+1</f>
        <v>58</v>
      </c>
      <c r="C62" s="18">
        <f>F62/G62/12</f>
        <v>18.657253599114064</v>
      </c>
      <c r="D62" s="18">
        <f>J62/G62/12</f>
        <v>13.879844961240309</v>
      </c>
      <c r="E62" s="18">
        <f>Y62/G62/12</f>
        <v>9.3549280177187146</v>
      </c>
      <c r="F62" s="17">
        <v>134780</v>
      </c>
      <c r="G62" s="17">
        <v>602</v>
      </c>
      <c r="H62" s="17">
        <v>719</v>
      </c>
      <c r="I62" s="17">
        <f>H62*4*12</f>
        <v>34512</v>
      </c>
      <c r="J62" s="17">
        <f>F62-I62</f>
        <v>100268</v>
      </c>
      <c r="K62" s="19">
        <f>I62/F62</f>
        <v>0.25606173022703665</v>
      </c>
      <c r="L62" s="17">
        <v>109600</v>
      </c>
      <c r="M62" s="17">
        <v>182</v>
      </c>
      <c r="N62" s="17">
        <v>579</v>
      </c>
      <c r="O62" s="17"/>
      <c r="P62" s="17">
        <v>578</v>
      </c>
      <c r="Q62" s="17">
        <v>3</v>
      </c>
      <c r="R62" s="17">
        <v>30</v>
      </c>
      <c r="S62" s="17">
        <v>80</v>
      </c>
      <c r="T62" s="17">
        <v>10</v>
      </c>
      <c r="U62" s="17">
        <v>1534</v>
      </c>
      <c r="V62" s="20">
        <f>R62/G62</f>
        <v>4.9833887043189369E-2</v>
      </c>
      <c r="W62" s="20">
        <f>S62/G62</f>
        <v>0.13289036544850499</v>
      </c>
      <c r="X62" s="21">
        <f>S62*840</f>
        <v>67200</v>
      </c>
      <c r="Y62" s="22">
        <f>F62-X62</f>
        <v>67580</v>
      </c>
    </row>
    <row r="63" spans="1:25">
      <c r="A63" s="16" t="s">
        <v>60</v>
      </c>
      <c r="B63" s="16">
        <f>B62+1</f>
        <v>59</v>
      </c>
      <c r="C63" s="18">
        <f>F63/G63/12</f>
        <v>16.502656661864638</v>
      </c>
      <c r="D63" s="18">
        <f>J63/G63/12</f>
        <v>9.3498588756343697</v>
      </c>
      <c r="E63" s="18">
        <f>Y63/G63/12</f>
        <v>9.3994199564017258</v>
      </c>
      <c r="F63" s="17">
        <v>19107502</v>
      </c>
      <c r="G63" s="17">
        <v>96487</v>
      </c>
      <c r="H63" s="17">
        <v>172538</v>
      </c>
      <c r="I63" s="17">
        <f>H63*4*12</f>
        <v>8281824</v>
      </c>
      <c r="J63" s="17">
        <f>F63-I63</f>
        <v>10825678</v>
      </c>
      <c r="K63" s="19">
        <f>I63/F63</f>
        <v>0.43343310915262495</v>
      </c>
      <c r="L63" s="17">
        <v>11258597</v>
      </c>
      <c r="M63" s="17">
        <v>117</v>
      </c>
      <c r="N63" s="17">
        <v>95825</v>
      </c>
      <c r="O63" s="17"/>
      <c r="P63" s="17">
        <v>95592</v>
      </c>
      <c r="Q63" s="17">
        <v>3624</v>
      </c>
      <c r="R63" s="17">
        <v>6716</v>
      </c>
      <c r="S63" s="17">
        <v>9791</v>
      </c>
      <c r="T63" s="17">
        <v>1524</v>
      </c>
      <c r="U63" s="17">
        <v>231958</v>
      </c>
      <c r="V63" s="20">
        <f>R63/G63</f>
        <v>6.9605231792884012E-2</v>
      </c>
      <c r="W63" s="20">
        <f>S63/G63</f>
        <v>0.1014748100780416</v>
      </c>
      <c r="X63" s="21">
        <f>S63*840</f>
        <v>8224440</v>
      </c>
      <c r="Y63" s="22">
        <f>F63-X63</f>
        <v>10883062</v>
      </c>
    </row>
    <row r="64" spans="1:25">
      <c r="A64" s="16" t="s">
        <v>59</v>
      </c>
      <c r="B64" s="16">
        <f>B63+1</f>
        <v>60</v>
      </c>
      <c r="C64" s="18">
        <f>F64/G64/12</f>
        <v>16.458885063138499</v>
      </c>
      <c r="D64" s="18">
        <f>J64/G64/12</f>
        <v>7.7598659867484967</v>
      </c>
      <c r="E64" s="18">
        <f>Y64/G64/12</f>
        <v>9.4097462655803223</v>
      </c>
      <c r="F64" s="17">
        <v>72505273</v>
      </c>
      <c r="G64" s="17">
        <v>367103</v>
      </c>
      <c r="H64" s="17">
        <v>798359</v>
      </c>
      <c r="I64" s="17">
        <f>H64*4*12</f>
        <v>38321232</v>
      </c>
      <c r="J64" s="17">
        <f>F64-I64</f>
        <v>34184041</v>
      </c>
      <c r="K64" s="19">
        <f>I64/F64</f>
        <v>0.52853027668760033</v>
      </c>
      <c r="L64" s="17">
        <v>182201962</v>
      </c>
      <c r="M64" s="17">
        <v>496</v>
      </c>
      <c r="N64" s="17">
        <v>338955</v>
      </c>
      <c r="O64" s="17">
        <v>3</v>
      </c>
      <c r="P64" s="17">
        <v>329757</v>
      </c>
      <c r="Q64" s="17">
        <v>12573</v>
      </c>
      <c r="R64" s="17">
        <v>11995</v>
      </c>
      <c r="S64" s="17">
        <v>36968</v>
      </c>
      <c r="T64" s="17">
        <v>6145</v>
      </c>
      <c r="U64" s="17">
        <v>739234</v>
      </c>
      <c r="V64" s="20">
        <f>R64/G64</f>
        <v>3.2674753407081938E-2</v>
      </c>
      <c r="W64" s="20">
        <f>S64/G64</f>
        <v>0.10070198282225969</v>
      </c>
      <c r="X64" s="21">
        <f>S64*840</f>
        <v>31053120</v>
      </c>
      <c r="Y64" s="22">
        <f>F64-X64</f>
        <v>41452153</v>
      </c>
    </row>
    <row r="65" spans="1:25">
      <c r="A65" s="16" t="s">
        <v>52</v>
      </c>
      <c r="B65" s="16">
        <f>B64+1</f>
        <v>61</v>
      </c>
      <c r="C65" s="18">
        <f>F65/G65/12</f>
        <v>16.039926062846579</v>
      </c>
      <c r="D65" s="18">
        <f>J65/G65/12</f>
        <v>13.513937153419592</v>
      </c>
      <c r="E65" s="18">
        <f>Y65/G65/12</f>
        <v>9.4306839186691303</v>
      </c>
      <c r="F65" s="17">
        <v>7809840</v>
      </c>
      <c r="G65" s="17">
        <v>40575</v>
      </c>
      <c r="H65" s="17">
        <v>25623</v>
      </c>
      <c r="I65" s="17">
        <f>H65*4*12</f>
        <v>1229904</v>
      </c>
      <c r="J65" s="17">
        <f>F65-I65</f>
        <v>6579936</v>
      </c>
      <c r="K65" s="19">
        <f>I65/F65</f>
        <v>0.15748133124366184</v>
      </c>
      <c r="L65" s="17">
        <v>21240000</v>
      </c>
      <c r="M65" s="17">
        <v>523</v>
      </c>
      <c r="N65" s="17">
        <v>40370</v>
      </c>
      <c r="O65" s="17"/>
      <c r="P65" s="17">
        <v>40371</v>
      </c>
      <c r="Q65" s="17">
        <v>890</v>
      </c>
      <c r="R65" s="17">
        <v>2169</v>
      </c>
      <c r="S65" s="17">
        <v>3831</v>
      </c>
      <c r="T65" s="17">
        <v>548</v>
      </c>
      <c r="U65" s="17">
        <v>78300</v>
      </c>
      <c r="V65" s="20">
        <f>R65/G65</f>
        <v>5.3456561922365989E-2</v>
      </c>
      <c r="W65" s="20">
        <f>S65/G65</f>
        <v>9.4417744916820701E-2</v>
      </c>
      <c r="X65" s="21">
        <f>S65*840</f>
        <v>3218040</v>
      </c>
      <c r="Y65" s="22">
        <f>F65-X65</f>
        <v>4591800</v>
      </c>
    </row>
    <row r="66" spans="1:25">
      <c r="A66" s="16" t="s">
        <v>108</v>
      </c>
      <c r="B66" s="16">
        <f>B65+1</f>
        <v>62</v>
      </c>
      <c r="C66" s="18">
        <f>F66/G66/12</f>
        <v>19.497897997566103</v>
      </c>
      <c r="D66" s="18">
        <f>J66/G66/12</f>
        <v>12.777685584688571</v>
      </c>
      <c r="E66" s="18">
        <f>Y66/G66/12</f>
        <v>9.4381568757605923</v>
      </c>
      <c r="F66" s="17">
        <v>704966</v>
      </c>
      <c r="G66" s="17">
        <v>3013</v>
      </c>
      <c r="H66" s="17">
        <v>5062</v>
      </c>
      <c r="I66" s="17">
        <f>H66*4*12</f>
        <v>242976</v>
      </c>
      <c r="J66" s="17">
        <f>F66-I66</f>
        <v>461990</v>
      </c>
      <c r="K66" s="19">
        <f>I66/F66</f>
        <v>0.34466343057679377</v>
      </c>
      <c r="L66" s="17">
        <v>782359</v>
      </c>
      <c r="M66" s="17">
        <v>260</v>
      </c>
      <c r="N66" s="17">
        <v>2941</v>
      </c>
      <c r="O66" s="17">
        <v>3</v>
      </c>
      <c r="P66" s="17">
        <v>2846</v>
      </c>
      <c r="Q66" s="17">
        <v>105</v>
      </c>
      <c r="R66" s="17">
        <v>166</v>
      </c>
      <c r="S66" s="17">
        <v>433</v>
      </c>
      <c r="T66" s="17">
        <v>46</v>
      </c>
      <c r="U66" s="17">
        <v>12837</v>
      </c>
      <c r="V66" s="20">
        <f>R66/G66</f>
        <v>5.5094590109525388E-2</v>
      </c>
      <c r="W66" s="20">
        <f>S66/G66</f>
        <v>0.14371058745436441</v>
      </c>
      <c r="X66" s="21">
        <f>S66*840</f>
        <v>363720</v>
      </c>
      <c r="Y66" s="22">
        <f>F66-X66</f>
        <v>341246</v>
      </c>
    </row>
    <row r="67" spans="1:25">
      <c r="A67" s="16" t="s">
        <v>137</v>
      </c>
      <c r="B67" s="16">
        <f>B66+1</f>
        <v>63</v>
      </c>
      <c r="C67" s="18">
        <f>F67/G67/12</f>
        <v>20.874677002583979</v>
      </c>
      <c r="D67" s="18">
        <f>J67/G67/12</f>
        <v>19.169250645994833</v>
      </c>
      <c r="E67" s="18">
        <f>Y67/G67/12</f>
        <v>9.4793281653746764</v>
      </c>
      <c r="F67" s="17">
        <v>32314</v>
      </c>
      <c r="G67" s="17">
        <v>129</v>
      </c>
      <c r="H67" s="17">
        <v>55</v>
      </c>
      <c r="I67" s="17">
        <f>H67*4*12</f>
        <v>2640</v>
      </c>
      <c r="J67" s="17">
        <f>F67-I67</f>
        <v>29674</v>
      </c>
      <c r="K67" s="19">
        <f>I67/F67</f>
        <v>8.1698335086959215E-2</v>
      </c>
      <c r="L67" s="17">
        <v>29833</v>
      </c>
      <c r="M67" s="17">
        <v>231</v>
      </c>
      <c r="N67" s="17">
        <v>127</v>
      </c>
      <c r="O67" s="17">
        <v>2</v>
      </c>
      <c r="P67" s="17">
        <v>124</v>
      </c>
      <c r="Q67" s="17">
        <v>2</v>
      </c>
      <c r="R67" s="17">
        <v>9</v>
      </c>
      <c r="S67" s="17">
        <v>21</v>
      </c>
      <c r="T67" s="17">
        <v>2</v>
      </c>
      <c r="U67" s="17">
        <v>174</v>
      </c>
      <c r="V67" s="20">
        <f>R67/G67</f>
        <v>6.9767441860465115E-2</v>
      </c>
      <c r="W67" s="20">
        <f>S67/G67</f>
        <v>0.16279069767441862</v>
      </c>
      <c r="X67" s="21">
        <f>S67*840</f>
        <v>17640</v>
      </c>
      <c r="Y67" s="22">
        <f>F67-X67</f>
        <v>14674</v>
      </c>
    </row>
    <row r="68" spans="1:25">
      <c r="A68" s="16" t="s">
        <v>33</v>
      </c>
      <c r="B68" s="16">
        <f>B67+1</f>
        <v>64</v>
      </c>
      <c r="C68" s="18">
        <f>F68/G68/12</f>
        <v>14.158290598290598</v>
      </c>
      <c r="D68" s="18">
        <f>J68/G68/12</f>
        <v>10.018803418803419</v>
      </c>
      <c r="E68" s="18">
        <f>Y68/G68/12</f>
        <v>9.4916239316239324</v>
      </c>
      <c r="F68" s="17">
        <v>165652</v>
      </c>
      <c r="G68" s="17">
        <v>975</v>
      </c>
      <c r="H68" s="17">
        <v>1009</v>
      </c>
      <c r="I68" s="17">
        <f>H68*4*12</f>
        <v>48432</v>
      </c>
      <c r="J68" s="17">
        <f>F68-I68</f>
        <v>117220</v>
      </c>
      <c r="K68" s="19">
        <f>I68/F68</f>
        <v>0.29237196049549657</v>
      </c>
      <c r="L68" s="17">
        <v>109028</v>
      </c>
      <c r="M68" s="17">
        <v>112</v>
      </c>
      <c r="N68" s="17">
        <v>953</v>
      </c>
      <c r="O68" s="17">
        <v>2</v>
      </c>
      <c r="P68" s="17">
        <v>931</v>
      </c>
      <c r="Q68" s="17">
        <v>35</v>
      </c>
      <c r="R68" s="17">
        <v>39</v>
      </c>
      <c r="S68" s="17">
        <v>65</v>
      </c>
      <c r="T68" s="17">
        <v>14</v>
      </c>
      <c r="U68" s="17">
        <v>2922</v>
      </c>
      <c r="V68" s="20">
        <f>R68/G68</f>
        <v>0.04</v>
      </c>
      <c r="W68" s="20">
        <f>S68/G68</f>
        <v>6.6666666666666666E-2</v>
      </c>
      <c r="X68" s="21">
        <f>S68*840</f>
        <v>54600</v>
      </c>
      <c r="Y68" s="22">
        <f>F68-X68</f>
        <v>111052</v>
      </c>
    </row>
    <row r="69" spans="1:25">
      <c r="A69" s="16" t="s">
        <v>72</v>
      </c>
      <c r="B69" s="16">
        <f>B68+1</f>
        <v>65</v>
      </c>
      <c r="C69" s="18">
        <f>F69/G69/12</f>
        <v>17.287277188063289</v>
      </c>
      <c r="D69" s="18">
        <f>J69/G69/12</f>
        <v>14.510790106148606</v>
      </c>
      <c r="E69" s="18">
        <f>Y69/G69/12</f>
        <v>9.4958692169036656</v>
      </c>
      <c r="F69" s="17">
        <v>4143138</v>
      </c>
      <c r="G69" s="17">
        <v>19972</v>
      </c>
      <c r="H69" s="17">
        <v>13863</v>
      </c>
      <c r="I69" s="17">
        <f>H69*4*12</f>
        <v>665424</v>
      </c>
      <c r="J69" s="17">
        <f>F69-I69</f>
        <v>3477714</v>
      </c>
      <c r="K69" s="19">
        <f>I69/F69</f>
        <v>0.16060869804481531</v>
      </c>
      <c r="L69" s="17">
        <v>4069000</v>
      </c>
      <c r="M69" s="17">
        <v>204</v>
      </c>
      <c r="N69" s="17">
        <v>19776</v>
      </c>
      <c r="O69" s="17"/>
      <c r="P69" s="17">
        <v>19846</v>
      </c>
      <c r="Q69" s="17">
        <v>531</v>
      </c>
      <c r="R69" s="17">
        <v>1203</v>
      </c>
      <c r="S69" s="17">
        <v>2223</v>
      </c>
      <c r="T69" s="17">
        <v>240</v>
      </c>
      <c r="U69" s="17">
        <v>35813</v>
      </c>
      <c r="V69" s="20">
        <f>R69/G69</f>
        <v>6.0234328059282999E-2</v>
      </c>
      <c r="W69" s="20">
        <f>S69/G69</f>
        <v>0.11130582815942319</v>
      </c>
      <c r="X69" s="21">
        <f>S69*840</f>
        <v>1867320</v>
      </c>
      <c r="Y69" s="22">
        <f>F69-X69</f>
        <v>2275818</v>
      </c>
    </row>
    <row r="70" spans="1:25">
      <c r="A70" s="16" t="s">
        <v>57</v>
      </c>
      <c r="B70" s="16">
        <f>B69+1</f>
        <v>66</v>
      </c>
      <c r="C70" s="18">
        <f>F70/G70/12</f>
        <v>16.310528559249786</v>
      </c>
      <c r="D70" s="18">
        <f>J70/G70/12</f>
        <v>11.706947996589941</v>
      </c>
      <c r="E70" s="18">
        <f>Y70/G70/12</f>
        <v>9.5074595055413464</v>
      </c>
      <c r="F70" s="17">
        <v>76529</v>
      </c>
      <c r="G70" s="17">
        <v>391</v>
      </c>
      <c r="H70" s="17">
        <v>450</v>
      </c>
      <c r="I70" s="17">
        <f>H70*4*12</f>
        <v>21600</v>
      </c>
      <c r="J70" s="17">
        <f>F70-I70</f>
        <v>54929</v>
      </c>
      <c r="K70" s="19">
        <f>I70/F70</f>
        <v>0.28224594598126201</v>
      </c>
      <c r="L70" s="17">
        <v>37400</v>
      </c>
      <c r="M70" s="17">
        <v>96</v>
      </c>
      <c r="N70" s="17">
        <v>340</v>
      </c>
      <c r="O70" s="17">
        <v>1</v>
      </c>
      <c r="P70" s="17">
        <v>336</v>
      </c>
      <c r="Q70" s="17">
        <v>3</v>
      </c>
      <c r="R70" s="17">
        <v>15</v>
      </c>
      <c r="S70" s="17">
        <v>38</v>
      </c>
      <c r="T70" s="17">
        <v>5</v>
      </c>
      <c r="U70" s="17">
        <v>1147</v>
      </c>
      <c r="V70" s="20">
        <f>R70/G70</f>
        <v>3.8363171355498722E-2</v>
      </c>
      <c r="W70" s="20">
        <f>S70/G70</f>
        <v>9.718670076726342E-2</v>
      </c>
      <c r="X70" s="21">
        <f>S70*840</f>
        <v>31920</v>
      </c>
      <c r="Y70" s="22">
        <f>F70-X70</f>
        <v>44609</v>
      </c>
    </row>
    <row r="71" spans="1:25">
      <c r="A71" s="16" t="s">
        <v>113</v>
      </c>
      <c r="B71" s="16">
        <f>B70+1</f>
        <v>67</v>
      </c>
      <c r="C71" s="18">
        <f>F71/G71/12</f>
        <v>19.715612225720058</v>
      </c>
      <c r="D71" s="18">
        <f>J71/G71/12</f>
        <v>14.640669783395198</v>
      </c>
      <c r="E71" s="18">
        <f>Y71/G71/12</f>
        <v>9.5262592209744863</v>
      </c>
      <c r="F71" s="17">
        <v>10070577</v>
      </c>
      <c r="G71" s="17">
        <v>42566</v>
      </c>
      <c r="H71" s="17">
        <v>54005</v>
      </c>
      <c r="I71" s="17">
        <f>H71*4*12</f>
        <v>2592240</v>
      </c>
      <c r="J71" s="17">
        <f>F71-I71</f>
        <v>7478337</v>
      </c>
      <c r="K71" s="19">
        <f>I71/F71</f>
        <v>0.25740729652332733</v>
      </c>
      <c r="L71" s="17">
        <v>1299213900</v>
      </c>
      <c r="M71" s="17">
        <v>30522</v>
      </c>
      <c r="N71" s="17">
        <v>41866</v>
      </c>
      <c r="O71" s="17">
        <v>6</v>
      </c>
      <c r="P71" s="17">
        <v>39355</v>
      </c>
      <c r="Q71" s="17">
        <v>2902</v>
      </c>
      <c r="R71" s="17">
        <v>3116</v>
      </c>
      <c r="S71" s="17">
        <v>6196</v>
      </c>
      <c r="T71" s="17">
        <v>587</v>
      </c>
      <c r="U71" s="17">
        <v>120601</v>
      </c>
      <c r="V71" s="20">
        <f>R71/G71</f>
        <v>7.3203965606352492E-2</v>
      </c>
      <c r="W71" s="20">
        <f>S71/G71</f>
        <v>0.14556218578207961</v>
      </c>
      <c r="X71" s="21">
        <f>S71*840</f>
        <v>5204640</v>
      </c>
      <c r="Y71" s="22">
        <f>F71-X71</f>
        <v>4865937</v>
      </c>
    </row>
    <row r="72" spans="1:25">
      <c r="A72" s="16" t="s">
        <v>126</v>
      </c>
      <c r="B72" s="16">
        <f>B71+1</f>
        <v>68</v>
      </c>
      <c r="C72" s="18">
        <f>F72/G72/12</f>
        <v>20.448394495412845</v>
      </c>
      <c r="D72" s="18">
        <f>J72/G72/12</f>
        <v>15.347477064220184</v>
      </c>
      <c r="E72" s="18">
        <f>Y72/G72/12</f>
        <v>9.5309633027522924</v>
      </c>
      <c r="F72" s="17">
        <v>53493</v>
      </c>
      <c r="G72" s="17">
        <v>218</v>
      </c>
      <c r="H72" s="17">
        <v>278</v>
      </c>
      <c r="I72" s="17">
        <f>H72*4*12</f>
        <v>13344</v>
      </c>
      <c r="J72" s="17">
        <f>F72-I72</f>
        <v>40149</v>
      </c>
      <c r="K72" s="19">
        <f>I72/F72</f>
        <v>0.24945319948404465</v>
      </c>
      <c r="L72" s="17">
        <v>46000</v>
      </c>
      <c r="M72" s="17">
        <v>211</v>
      </c>
      <c r="N72" s="17">
        <v>203</v>
      </c>
      <c r="O72" s="17"/>
      <c r="P72" s="17">
        <v>203</v>
      </c>
      <c r="Q72" s="17">
        <v>12</v>
      </c>
      <c r="R72" s="17">
        <v>9</v>
      </c>
      <c r="S72" s="17">
        <v>34</v>
      </c>
      <c r="T72" s="17">
        <v>4</v>
      </c>
      <c r="U72" s="17">
        <v>773</v>
      </c>
      <c r="V72" s="20">
        <f>R72/G72</f>
        <v>4.1284403669724773E-2</v>
      </c>
      <c r="W72" s="20">
        <f>S72/G72</f>
        <v>0.15596330275229359</v>
      </c>
      <c r="X72" s="21">
        <f>S72*840</f>
        <v>28560</v>
      </c>
      <c r="Y72" s="22">
        <f>F72-X72</f>
        <v>24933</v>
      </c>
    </row>
    <row r="73" spans="1:25">
      <c r="A73" s="16" t="s">
        <v>36</v>
      </c>
      <c r="B73" s="16">
        <f>B72+1</f>
        <v>69</v>
      </c>
      <c r="C73" s="18">
        <f>F73/G73/12</f>
        <v>14.667607613862048</v>
      </c>
      <c r="D73" s="18">
        <f>J73/G73/12</f>
        <v>9.4783098654408313</v>
      </c>
      <c r="E73" s="18">
        <f>Y73/G73/12</f>
        <v>9.5542476513511705</v>
      </c>
      <c r="F73" s="17">
        <v>15775188</v>
      </c>
      <c r="G73" s="17">
        <v>89626</v>
      </c>
      <c r="H73" s="17">
        <v>116274</v>
      </c>
      <c r="I73" s="17">
        <f>H73*4*12</f>
        <v>5581152</v>
      </c>
      <c r="J73" s="17">
        <f>F73-I73</f>
        <v>10194036</v>
      </c>
      <c r="K73" s="19">
        <f>I73/F73</f>
        <v>0.35379305780698145</v>
      </c>
      <c r="L73" s="17">
        <v>16000000</v>
      </c>
      <c r="M73" s="17">
        <v>179</v>
      </c>
      <c r="N73" s="17">
        <v>80776</v>
      </c>
      <c r="O73" s="17">
        <v>-2</v>
      </c>
      <c r="P73" s="17">
        <v>82671</v>
      </c>
      <c r="Q73" s="17">
        <v>5958</v>
      </c>
      <c r="R73" s="17">
        <v>3303</v>
      </c>
      <c r="S73" s="17">
        <v>6547</v>
      </c>
      <c r="T73" s="17">
        <v>1447</v>
      </c>
      <c r="U73" s="17">
        <v>296711</v>
      </c>
      <c r="V73" s="20">
        <f>R73/G73</f>
        <v>3.6853145292660615E-2</v>
      </c>
      <c r="W73" s="20">
        <f>S73/G73</f>
        <v>7.3047999464441127E-2</v>
      </c>
      <c r="X73" s="21">
        <f>S73*840</f>
        <v>5499480</v>
      </c>
      <c r="Y73" s="22">
        <f>F73-X73</f>
        <v>10275708</v>
      </c>
    </row>
    <row r="74" spans="1:25">
      <c r="A74" s="16" t="s">
        <v>54</v>
      </c>
      <c r="B74" s="16">
        <f>B73+1</f>
        <v>70</v>
      </c>
      <c r="C74" s="18">
        <f>F74/G74/12</f>
        <v>16.121495327102803</v>
      </c>
      <c r="D74" s="18">
        <f>J74/G74/12</f>
        <v>11.523364485981309</v>
      </c>
      <c r="E74" s="18">
        <f>Y74/G74/12</f>
        <v>9.5794392523364476</v>
      </c>
      <c r="F74" s="17">
        <v>393300</v>
      </c>
      <c r="G74" s="17">
        <v>2033</v>
      </c>
      <c r="H74" s="17">
        <v>2337</v>
      </c>
      <c r="I74" s="17">
        <f>H74*4*12</f>
        <v>112176</v>
      </c>
      <c r="J74" s="17">
        <f>F74-I74</f>
        <v>281124</v>
      </c>
      <c r="K74" s="19">
        <f>I74/F74</f>
        <v>0.28521739130434781</v>
      </c>
      <c r="L74" s="17">
        <v>156971</v>
      </c>
      <c r="M74" s="17">
        <v>77</v>
      </c>
      <c r="N74" s="17">
        <v>1987</v>
      </c>
      <c r="O74" s="17">
        <v>3</v>
      </c>
      <c r="P74" s="17">
        <v>1931</v>
      </c>
      <c r="Q74" s="17">
        <v>100</v>
      </c>
      <c r="R74" s="17">
        <v>106</v>
      </c>
      <c r="S74" s="17">
        <v>190</v>
      </c>
      <c r="T74" s="17">
        <v>25</v>
      </c>
      <c r="U74" s="17">
        <v>5463</v>
      </c>
      <c r="V74" s="20">
        <f>R74/G74</f>
        <v>5.2139695031972452E-2</v>
      </c>
      <c r="W74" s="20">
        <f>S74/G74</f>
        <v>9.3457943925233641E-2</v>
      </c>
      <c r="X74" s="21">
        <f>S74*840</f>
        <v>159600</v>
      </c>
      <c r="Y74" s="22">
        <f>F74-X74</f>
        <v>233700</v>
      </c>
    </row>
    <row r="75" spans="1:25">
      <c r="A75" s="16" t="s">
        <v>103</v>
      </c>
      <c r="B75" s="16">
        <f>B74+1</f>
        <v>71</v>
      </c>
      <c r="C75" s="18">
        <f>F75/G75/12</f>
        <v>19.151086313614744</v>
      </c>
      <c r="D75" s="18">
        <f>J75/G75/12</f>
        <v>14.623957630436776</v>
      </c>
      <c r="E75" s="18">
        <f>Y75/G75/12</f>
        <v>9.5869446596522803</v>
      </c>
      <c r="F75" s="17">
        <v>9195509</v>
      </c>
      <c r="G75" s="17">
        <v>40013</v>
      </c>
      <c r="H75" s="17">
        <v>45286</v>
      </c>
      <c r="I75" s="17">
        <f>H75*4*12</f>
        <v>2173728</v>
      </c>
      <c r="J75" s="17">
        <f>F75-I75</f>
        <v>7021781</v>
      </c>
      <c r="K75" s="19">
        <f>I75/F75</f>
        <v>0.23639017698748377</v>
      </c>
      <c r="L75" s="17">
        <v>6142600</v>
      </c>
      <c r="M75" s="17">
        <v>154</v>
      </c>
      <c r="N75" s="17">
        <v>39643</v>
      </c>
      <c r="O75" s="17">
        <v>1</v>
      </c>
      <c r="P75" s="17">
        <v>39346</v>
      </c>
      <c r="Q75" s="17">
        <v>835</v>
      </c>
      <c r="R75" s="17">
        <v>2024</v>
      </c>
      <c r="S75" s="17">
        <v>5467</v>
      </c>
      <c r="T75" s="17">
        <v>685</v>
      </c>
      <c r="U75" s="17">
        <v>92188</v>
      </c>
      <c r="V75" s="20">
        <f>R75/G75</f>
        <v>5.0583560342888564E-2</v>
      </c>
      <c r="W75" s="20">
        <f>S75/G75</f>
        <v>0.1366305950566066</v>
      </c>
      <c r="X75" s="21">
        <f>S75*840</f>
        <v>4592280</v>
      </c>
      <c r="Y75" s="22">
        <f>F75-X75</f>
        <v>4603229</v>
      </c>
    </row>
    <row r="76" spans="1:25">
      <c r="A76" s="16" t="s">
        <v>58</v>
      </c>
      <c r="B76" s="16">
        <f>B75+1</f>
        <v>72</v>
      </c>
      <c r="C76" s="18">
        <f>F76/G76/12</f>
        <v>16.397322886059417</v>
      </c>
      <c r="D76" s="18">
        <f>J76/G76/12</f>
        <v>11.507998694090761</v>
      </c>
      <c r="E76" s="18">
        <f>Y76/G76/12</f>
        <v>9.6098596147567736</v>
      </c>
      <c r="F76" s="17">
        <v>200900</v>
      </c>
      <c r="G76" s="17">
        <v>1021</v>
      </c>
      <c r="H76" s="17">
        <v>1248</v>
      </c>
      <c r="I76" s="17">
        <f>H76*4*12</f>
        <v>59904</v>
      </c>
      <c r="J76" s="17">
        <f>F76-I76</f>
        <v>140996</v>
      </c>
      <c r="K76" s="19">
        <f>I76/F76</f>
        <v>0.29817819810851171</v>
      </c>
      <c r="L76" s="17">
        <v>188925000</v>
      </c>
      <c r="M76" s="17">
        <v>185039</v>
      </c>
      <c r="N76" s="17">
        <v>960</v>
      </c>
      <c r="O76" s="17">
        <v>3</v>
      </c>
      <c r="P76" s="17">
        <v>928</v>
      </c>
      <c r="Q76" s="17">
        <v>73</v>
      </c>
      <c r="R76" s="17">
        <v>46</v>
      </c>
      <c r="S76" s="17">
        <v>99</v>
      </c>
      <c r="T76" s="17">
        <v>18</v>
      </c>
      <c r="U76" s="17">
        <v>4035</v>
      </c>
      <c r="V76" s="20">
        <f>R76/G76</f>
        <v>4.5053868756121447E-2</v>
      </c>
      <c r="W76" s="20">
        <f>S76/G76</f>
        <v>9.6963761018609207E-2</v>
      </c>
      <c r="X76" s="21">
        <f>S76*840</f>
        <v>83160</v>
      </c>
      <c r="Y76" s="22">
        <f>F76-X76</f>
        <v>117740</v>
      </c>
    </row>
    <row r="77" spans="1:25">
      <c r="A77" s="16" t="s">
        <v>135</v>
      </c>
      <c r="B77" s="16">
        <f>B76+1</f>
        <v>73</v>
      </c>
      <c r="C77" s="18">
        <f>F77/G77/12</f>
        <v>20.706213592233009</v>
      </c>
      <c r="D77" s="18">
        <f>J77/G77/12</f>
        <v>17.847961165048542</v>
      </c>
      <c r="E77" s="18">
        <f>Y77/G77/12</f>
        <v>9.6693203883495151</v>
      </c>
      <c r="F77" s="17">
        <v>639822</v>
      </c>
      <c r="G77" s="17">
        <v>2575</v>
      </c>
      <c r="H77" s="17">
        <v>1840</v>
      </c>
      <c r="I77" s="17">
        <f>H77*4*12</f>
        <v>88320</v>
      </c>
      <c r="J77" s="17">
        <f>F77-I77</f>
        <v>551502</v>
      </c>
      <c r="K77" s="19">
        <f>I77/F77</f>
        <v>0.13803839192775491</v>
      </c>
      <c r="L77" s="17">
        <v>885600</v>
      </c>
      <c r="M77" s="17">
        <v>344</v>
      </c>
      <c r="N77" s="17">
        <v>2536</v>
      </c>
      <c r="O77" s="17">
        <v>3</v>
      </c>
      <c r="P77" s="17">
        <v>2467</v>
      </c>
      <c r="Q77" s="17">
        <v>64</v>
      </c>
      <c r="R77" s="17">
        <v>169</v>
      </c>
      <c r="S77" s="17">
        <v>406</v>
      </c>
      <c r="T77" s="17">
        <v>40</v>
      </c>
      <c r="U77" s="17">
        <v>4609</v>
      </c>
      <c r="V77" s="20">
        <f>R77/G77</f>
        <v>6.5631067961165052E-2</v>
      </c>
      <c r="W77" s="20">
        <f>S77/G77</f>
        <v>0.15766990291262137</v>
      </c>
      <c r="X77" s="21">
        <f>S77*840</f>
        <v>341040</v>
      </c>
      <c r="Y77" s="22">
        <f>F77-X77</f>
        <v>298782</v>
      </c>
    </row>
    <row r="78" spans="1:25">
      <c r="A78" s="16" t="s">
        <v>104</v>
      </c>
      <c r="B78" s="16">
        <f>B77+1</f>
        <v>74</v>
      </c>
      <c r="C78" s="18">
        <f>F78/G78/12</f>
        <v>19.248706384845669</v>
      </c>
      <c r="D78" s="18">
        <f>J78/G78/12</f>
        <v>16.72331152575617</v>
      </c>
      <c r="E78" s="18">
        <f>Y78/G78/12</f>
        <v>9.6695022968927429</v>
      </c>
      <c r="F78" s="17">
        <v>5966791</v>
      </c>
      <c r="G78" s="17">
        <v>25832</v>
      </c>
      <c r="H78" s="17">
        <v>16309</v>
      </c>
      <c r="I78" s="17">
        <f>H78*4*12</f>
        <v>782832</v>
      </c>
      <c r="J78" s="17">
        <f>F78-I78</f>
        <v>5183959</v>
      </c>
      <c r="K78" s="19">
        <f>I78/F78</f>
        <v>0.13119815994895748</v>
      </c>
      <c r="L78" s="17">
        <v>3683200</v>
      </c>
      <c r="M78" s="17">
        <v>143</v>
      </c>
      <c r="N78" s="17">
        <v>25585</v>
      </c>
      <c r="O78" s="17"/>
      <c r="P78" s="17">
        <v>25709</v>
      </c>
      <c r="Q78" s="17">
        <v>600</v>
      </c>
      <c r="R78" s="17">
        <v>1529</v>
      </c>
      <c r="S78" s="17">
        <v>3535</v>
      </c>
      <c r="T78" s="17">
        <v>324</v>
      </c>
      <c r="U78" s="17">
        <v>56404</v>
      </c>
      <c r="V78" s="20">
        <f>R78/G78</f>
        <v>5.919015174976773E-2</v>
      </c>
      <c r="W78" s="20">
        <f>S78/G78</f>
        <v>0.13684577268504181</v>
      </c>
      <c r="X78" s="21">
        <f>S78*840</f>
        <v>2969400</v>
      </c>
      <c r="Y78" s="22">
        <f>F78-X78</f>
        <v>2997391</v>
      </c>
    </row>
    <row r="79" spans="1:25">
      <c r="A79" s="16" t="s">
        <v>46</v>
      </c>
      <c r="B79" s="16">
        <f>B78+1</f>
        <v>75</v>
      </c>
      <c r="C79" s="18">
        <f>F79/G79/12</f>
        <v>15.301318815282741</v>
      </c>
      <c r="D79" s="18">
        <f>J79/G79/12</f>
        <v>12.142479151081927</v>
      </c>
      <c r="E79" s="18">
        <f>Y79/G79/12</f>
        <v>9.7157482060233296</v>
      </c>
      <c r="F79" s="17">
        <v>2209082</v>
      </c>
      <c r="G79" s="17">
        <v>12031</v>
      </c>
      <c r="H79" s="17">
        <v>9501</v>
      </c>
      <c r="I79" s="17">
        <f>H79*4*12</f>
        <v>456048</v>
      </c>
      <c r="J79" s="17">
        <f>F79-I79</f>
        <v>1753034</v>
      </c>
      <c r="K79" s="19">
        <f>I79/F79</f>
        <v>0.20644231404719246</v>
      </c>
      <c r="L79" s="17">
        <v>3424567</v>
      </c>
      <c r="M79" s="17">
        <v>285</v>
      </c>
      <c r="N79" s="17">
        <v>11614</v>
      </c>
      <c r="O79" s="17">
        <v>1</v>
      </c>
      <c r="P79" s="17">
        <v>11471</v>
      </c>
      <c r="Q79" s="17">
        <v>302</v>
      </c>
      <c r="R79" s="17">
        <v>655</v>
      </c>
      <c r="S79" s="17">
        <v>960</v>
      </c>
      <c r="T79" s="17">
        <v>158</v>
      </c>
      <c r="U79" s="17">
        <v>23583</v>
      </c>
      <c r="V79" s="20">
        <f>R79/G79</f>
        <v>5.444268971822791E-2</v>
      </c>
      <c r="W79" s="20">
        <f>S79/G79</f>
        <v>7.9793865846563047E-2</v>
      </c>
      <c r="X79" s="21">
        <f>S79*840</f>
        <v>806400</v>
      </c>
      <c r="Y79" s="22">
        <f>F79-X79</f>
        <v>1402682</v>
      </c>
    </row>
    <row r="80" spans="1:25">
      <c r="A80" s="16" t="s">
        <v>215</v>
      </c>
      <c r="B80" s="16">
        <f>B79+1</f>
        <v>76</v>
      </c>
      <c r="C80" s="18">
        <f>F80/G80/12</f>
        <v>32.155259175179722</v>
      </c>
      <c r="D80" s="18">
        <f>J80/G80/12</f>
        <v>26.152080968596291</v>
      </c>
      <c r="E80" s="18">
        <f>Y80/G80/12</f>
        <v>9.7489027620128645</v>
      </c>
      <c r="F80" s="17">
        <v>1699727</v>
      </c>
      <c r="G80" s="17">
        <v>4405</v>
      </c>
      <c r="H80" s="17">
        <v>6611</v>
      </c>
      <c r="I80" s="17">
        <f>H80*4*12</f>
        <v>317328</v>
      </c>
      <c r="J80" s="17">
        <f>F80-I80</f>
        <v>1382399</v>
      </c>
      <c r="K80" s="19">
        <f>I80/F80</f>
        <v>0.18669351019310748</v>
      </c>
      <c r="L80" s="17">
        <v>67959000</v>
      </c>
      <c r="M80" s="17">
        <v>15428</v>
      </c>
      <c r="N80" s="17">
        <v>4258</v>
      </c>
      <c r="O80" s="17">
        <v>6</v>
      </c>
      <c r="P80" s="17">
        <v>4022</v>
      </c>
      <c r="Q80" s="17">
        <v>137</v>
      </c>
      <c r="R80" s="17">
        <v>278</v>
      </c>
      <c r="S80" s="17">
        <v>1410</v>
      </c>
      <c r="T80" s="17">
        <v>106</v>
      </c>
      <c r="U80" s="17">
        <v>8715</v>
      </c>
      <c r="V80" s="20">
        <f>R80/G80</f>
        <v>6.3110102156640188E-2</v>
      </c>
      <c r="W80" s="20">
        <f>S80/G80</f>
        <v>0.32009080590238365</v>
      </c>
      <c r="X80" s="21">
        <f>S80*840</f>
        <v>1184400</v>
      </c>
      <c r="Y80" s="22">
        <f>F80-X80</f>
        <v>515327</v>
      </c>
    </row>
    <row r="81" spans="1:25">
      <c r="A81" s="16" t="s">
        <v>27</v>
      </c>
      <c r="B81" s="16">
        <f>B80+1</f>
        <v>77</v>
      </c>
      <c r="C81" s="18">
        <f>F81/G81/12</f>
        <v>13.281445277628995</v>
      </c>
      <c r="D81" s="18">
        <f>J81/G81/12</f>
        <v>10.918295840028565</v>
      </c>
      <c r="E81" s="18">
        <f>Y81/G81/12</f>
        <v>9.8508078914479551</v>
      </c>
      <c r="F81" s="17">
        <v>595115</v>
      </c>
      <c r="G81" s="17">
        <v>3734</v>
      </c>
      <c r="H81" s="17">
        <v>2206</v>
      </c>
      <c r="I81" s="17">
        <f>H81*4*12</f>
        <v>105888</v>
      </c>
      <c r="J81" s="17">
        <f>F81-I81</f>
        <v>489227</v>
      </c>
      <c r="K81" s="19">
        <f>I81/F81</f>
        <v>0.17792863564185074</v>
      </c>
      <c r="L81" s="17">
        <v>5053624</v>
      </c>
      <c r="M81" s="17">
        <v>1353</v>
      </c>
      <c r="N81" s="17">
        <v>3671</v>
      </c>
      <c r="O81" s="17"/>
      <c r="P81" s="17">
        <v>3659</v>
      </c>
      <c r="Q81" s="17">
        <v>66</v>
      </c>
      <c r="R81" s="17">
        <v>191</v>
      </c>
      <c r="S81" s="17">
        <v>183</v>
      </c>
      <c r="T81" s="17">
        <v>57</v>
      </c>
      <c r="U81" s="17">
        <v>6533</v>
      </c>
      <c r="V81" s="20">
        <f>R81/G81</f>
        <v>5.1151580074986609E-2</v>
      </c>
      <c r="W81" s="20">
        <f>S81/G81</f>
        <v>4.9009105516871987E-2</v>
      </c>
      <c r="X81" s="21">
        <f>S81*840</f>
        <v>153720</v>
      </c>
      <c r="Y81" s="22">
        <f>F81-X81</f>
        <v>441395</v>
      </c>
    </row>
    <row r="82" spans="1:25">
      <c r="A82" s="16" t="s">
        <v>199</v>
      </c>
      <c r="B82" s="16">
        <f>B81+1</f>
        <v>78</v>
      </c>
      <c r="C82" s="18">
        <f>F82/G82/12</f>
        <v>27.905860731059832</v>
      </c>
      <c r="D82" s="18">
        <f>J82/G82/12</f>
        <v>20.823157034919337</v>
      </c>
      <c r="E82" s="18">
        <f>Y82/G82/12</f>
        <v>9.8519501735756574</v>
      </c>
      <c r="F82" s="17">
        <v>1639860</v>
      </c>
      <c r="G82" s="17">
        <v>4897</v>
      </c>
      <c r="H82" s="17">
        <v>8671</v>
      </c>
      <c r="I82" s="17">
        <f>H82*4*12</f>
        <v>416208</v>
      </c>
      <c r="J82" s="17">
        <f>F82-I82</f>
        <v>1223652</v>
      </c>
      <c r="K82" s="19">
        <f>I82/F82</f>
        <v>0.25380703230763602</v>
      </c>
      <c r="L82" s="17">
        <v>30986035</v>
      </c>
      <c r="M82" s="17">
        <v>6328</v>
      </c>
      <c r="N82" s="17">
        <v>4804</v>
      </c>
      <c r="O82" s="17">
        <v>3</v>
      </c>
      <c r="P82" s="17">
        <v>4668</v>
      </c>
      <c r="Q82" s="17">
        <v>175</v>
      </c>
      <c r="R82" s="17">
        <v>288</v>
      </c>
      <c r="S82" s="17">
        <v>1263</v>
      </c>
      <c r="T82" s="17">
        <v>116</v>
      </c>
      <c r="U82" s="17">
        <v>12539</v>
      </c>
      <c r="V82" s="20">
        <f>R82/G82</f>
        <v>5.8811517255462527E-2</v>
      </c>
      <c r="W82" s="20">
        <f>S82/G82</f>
        <v>0.25791300796405964</v>
      </c>
      <c r="X82" s="21">
        <f>S82*840</f>
        <v>1060920</v>
      </c>
      <c r="Y82" s="22">
        <f>F82-X82</f>
        <v>578940</v>
      </c>
    </row>
    <row r="83" spans="1:25">
      <c r="A83" s="16" t="s">
        <v>118</v>
      </c>
      <c r="B83" s="16">
        <f>B82+1</f>
        <v>79</v>
      </c>
      <c r="C83" s="18">
        <f>F83/G83/12</f>
        <v>20.131223628691984</v>
      </c>
      <c r="D83" s="18">
        <f>J83/G83/12</f>
        <v>14.880590717299578</v>
      </c>
      <c r="E83" s="18">
        <f>Y83/G83/12</f>
        <v>9.8527426160337548</v>
      </c>
      <c r="F83" s="17">
        <v>190844</v>
      </c>
      <c r="G83" s="17">
        <v>790</v>
      </c>
      <c r="H83" s="17">
        <v>1037</v>
      </c>
      <c r="I83" s="17">
        <f>H83*4*12</f>
        <v>49776</v>
      </c>
      <c r="J83" s="17">
        <f>F83-I83</f>
        <v>141068</v>
      </c>
      <c r="K83" s="19">
        <f>I83/F83</f>
        <v>0.26082035589277108</v>
      </c>
      <c r="L83" s="17">
        <v>159358</v>
      </c>
      <c r="M83" s="17">
        <v>202</v>
      </c>
      <c r="N83" s="17">
        <v>740</v>
      </c>
      <c r="O83" s="17">
        <v>1</v>
      </c>
      <c r="P83" s="17">
        <v>733</v>
      </c>
      <c r="Q83" s="17">
        <v>23</v>
      </c>
      <c r="R83" s="17">
        <v>46</v>
      </c>
      <c r="S83" s="17">
        <v>116</v>
      </c>
      <c r="T83" s="17">
        <v>9</v>
      </c>
      <c r="U83" s="17">
        <v>1943</v>
      </c>
      <c r="V83" s="20">
        <f>R83/G83</f>
        <v>5.8227848101265821E-2</v>
      </c>
      <c r="W83" s="20">
        <f>S83/G83</f>
        <v>0.14683544303797469</v>
      </c>
      <c r="X83" s="21">
        <f>S83*840</f>
        <v>97440</v>
      </c>
      <c r="Y83" s="22">
        <f>F83-X83</f>
        <v>93404</v>
      </c>
    </row>
    <row r="84" spans="1:25">
      <c r="A84" s="16" t="s">
        <v>90</v>
      </c>
      <c r="B84" s="16">
        <f>B83+1</f>
        <v>80</v>
      </c>
      <c r="C84" s="18">
        <f>F84/G84/12</f>
        <v>18.499110320284696</v>
      </c>
      <c r="D84" s="18">
        <f>J84/G84/12</f>
        <v>13.5714709371293</v>
      </c>
      <c r="E84" s="18">
        <f>Y84/G84/12</f>
        <v>9.904804270462634</v>
      </c>
      <c r="F84" s="17">
        <v>374274</v>
      </c>
      <c r="G84" s="17">
        <v>1686</v>
      </c>
      <c r="H84" s="17">
        <v>2077</v>
      </c>
      <c r="I84" s="17">
        <f>H84*4*12</f>
        <v>99696</v>
      </c>
      <c r="J84" s="17">
        <f>F84-I84</f>
        <v>274578</v>
      </c>
      <c r="K84" s="19">
        <f>I84/F84</f>
        <v>0.26637169560268681</v>
      </c>
      <c r="L84" s="17">
        <v>388000</v>
      </c>
      <c r="M84" s="17">
        <v>230</v>
      </c>
      <c r="N84" s="17">
        <v>1630</v>
      </c>
      <c r="O84" s="17"/>
      <c r="P84" s="17">
        <v>1630</v>
      </c>
      <c r="Q84" s="17">
        <v>50</v>
      </c>
      <c r="R84" s="17">
        <v>85</v>
      </c>
      <c r="S84" s="17">
        <v>207</v>
      </c>
      <c r="T84" s="17">
        <v>27</v>
      </c>
      <c r="U84" s="17">
        <v>4198</v>
      </c>
      <c r="V84" s="20">
        <f>R84/G84</f>
        <v>5.041518386714116E-2</v>
      </c>
      <c r="W84" s="20">
        <f>S84/G84</f>
        <v>0.12277580071174377</v>
      </c>
      <c r="X84" s="21">
        <f>S84*840</f>
        <v>173880</v>
      </c>
      <c r="Y84" s="22">
        <f>F84-X84</f>
        <v>200394</v>
      </c>
    </row>
    <row r="85" spans="1:25">
      <c r="A85" s="16" t="s">
        <v>144</v>
      </c>
      <c r="B85" s="16">
        <f>B84+1</f>
        <v>81</v>
      </c>
      <c r="C85" s="18">
        <f>F85/G85/12</f>
        <v>21.321705426356591</v>
      </c>
      <c r="D85" s="18">
        <f>J85/G85/12</f>
        <v>15.47984496124031</v>
      </c>
      <c r="E85" s="18">
        <f>Y85/G85/12</f>
        <v>9.9263565891472876</v>
      </c>
      <c r="F85" s="17">
        <v>55010</v>
      </c>
      <c r="G85" s="17">
        <v>215</v>
      </c>
      <c r="H85" s="17">
        <v>314</v>
      </c>
      <c r="I85" s="17">
        <f>H85*4*12</f>
        <v>15072</v>
      </c>
      <c r="J85" s="17">
        <f>F85-I85</f>
        <v>39938</v>
      </c>
      <c r="K85" s="19">
        <f>I85/F85</f>
        <v>0.27398654790038174</v>
      </c>
      <c r="L85" s="17">
        <v>48220</v>
      </c>
      <c r="M85" s="17">
        <v>224</v>
      </c>
      <c r="N85" s="17">
        <v>194</v>
      </c>
      <c r="O85" s="17">
        <v>-2</v>
      </c>
      <c r="P85" s="17">
        <v>198</v>
      </c>
      <c r="Q85" s="17">
        <v>1</v>
      </c>
      <c r="R85" s="17">
        <v>16</v>
      </c>
      <c r="S85" s="17">
        <v>35</v>
      </c>
      <c r="T85" s="17">
        <v>2</v>
      </c>
      <c r="U85" s="17">
        <v>557</v>
      </c>
      <c r="V85" s="20">
        <f>R85/G85</f>
        <v>7.441860465116279E-2</v>
      </c>
      <c r="W85" s="20">
        <f>S85/G85</f>
        <v>0.16279069767441862</v>
      </c>
      <c r="X85" s="21">
        <f>S85*840</f>
        <v>29400</v>
      </c>
      <c r="Y85" s="22">
        <f>F85-X85</f>
        <v>25610</v>
      </c>
    </row>
    <row r="86" spans="1:25">
      <c r="A86" s="16" t="s">
        <v>65</v>
      </c>
      <c r="B86" s="16">
        <f>B85+1</f>
        <v>82</v>
      </c>
      <c r="C86" s="18">
        <f>F86/G86/12</f>
        <v>16.93</v>
      </c>
      <c r="D86" s="18">
        <f>J86/G86/12</f>
        <v>11.17</v>
      </c>
      <c r="E86" s="18">
        <f>Y86/G86/12</f>
        <v>9.93</v>
      </c>
      <c r="F86" s="17">
        <v>10158</v>
      </c>
      <c r="G86" s="17">
        <v>50</v>
      </c>
      <c r="H86" s="17">
        <v>72</v>
      </c>
      <c r="I86" s="17">
        <f>H86*4*12</f>
        <v>3456</v>
      </c>
      <c r="J86" s="17">
        <f>F86-I86</f>
        <v>6702</v>
      </c>
      <c r="K86" s="19">
        <f>I86/F86</f>
        <v>0.34022445363260484</v>
      </c>
      <c r="L86" s="17">
        <v>14315</v>
      </c>
      <c r="M86" s="17">
        <v>286</v>
      </c>
      <c r="N86" s="17">
        <v>44</v>
      </c>
      <c r="O86" s="17">
        <v>-4</v>
      </c>
      <c r="P86" s="17">
        <v>46</v>
      </c>
      <c r="Q86" s="17">
        <v>3</v>
      </c>
      <c r="R86" s="17">
        <v>2</v>
      </c>
      <c r="S86" s="17">
        <v>5</v>
      </c>
      <c r="T86" s="17">
        <v>1</v>
      </c>
      <c r="U86" s="17">
        <v>174</v>
      </c>
      <c r="V86" s="20">
        <f>R86/G86</f>
        <v>0.04</v>
      </c>
      <c r="W86" s="20">
        <f>S86/G86</f>
        <v>0.1</v>
      </c>
      <c r="X86" s="21">
        <f>S86*840</f>
        <v>4200</v>
      </c>
      <c r="Y86" s="22">
        <f>F86-X86</f>
        <v>5958</v>
      </c>
    </row>
    <row r="87" spans="1:25">
      <c r="A87" s="16" t="s">
        <v>51</v>
      </c>
      <c r="B87" s="16">
        <f>B86+1</f>
        <v>83</v>
      </c>
      <c r="C87" s="18">
        <f>F87/G87/12</f>
        <v>15.946824396845395</v>
      </c>
      <c r="D87" s="18">
        <f>J87/G87/12</f>
        <v>9.6009613141070513</v>
      </c>
      <c r="E87" s="18">
        <f>Y87/G87/12</f>
        <v>9.9444444444444446</v>
      </c>
      <c r="F87" s="17">
        <v>10935184</v>
      </c>
      <c r="G87" s="17">
        <v>57144</v>
      </c>
      <c r="H87" s="17">
        <v>90657</v>
      </c>
      <c r="I87" s="17">
        <f>H87*4*12</f>
        <v>4351536</v>
      </c>
      <c r="J87" s="17">
        <f>F87-I87</f>
        <v>6583648</v>
      </c>
      <c r="K87" s="19">
        <f>I87/F87</f>
        <v>0.39793898301116837</v>
      </c>
      <c r="L87" s="17">
        <v>25727911</v>
      </c>
      <c r="M87" s="17">
        <v>450</v>
      </c>
      <c r="N87" s="17">
        <v>53027</v>
      </c>
      <c r="O87" s="17">
        <v>3</v>
      </c>
      <c r="P87" s="17">
        <v>51637</v>
      </c>
      <c r="Q87" s="17">
        <v>2773</v>
      </c>
      <c r="R87" s="17">
        <v>1972</v>
      </c>
      <c r="S87" s="17">
        <v>4900</v>
      </c>
      <c r="T87" s="17">
        <v>1154</v>
      </c>
      <c r="U87" s="17">
        <v>291356</v>
      </c>
      <c r="V87" s="20">
        <f>R87/G87</f>
        <v>3.4509309813803721E-2</v>
      </c>
      <c r="W87" s="20">
        <f>S87/G87</f>
        <v>8.5748285034299321E-2</v>
      </c>
      <c r="X87" s="21">
        <f>S87*840</f>
        <v>4116000</v>
      </c>
      <c r="Y87" s="22">
        <f>F87-X87</f>
        <v>6819184</v>
      </c>
    </row>
    <row r="88" spans="1:25">
      <c r="A88" s="16" t="s">
        <v>80</v>
      </c>
      <c r="B88" s="16">
        <f>B87+1</f>
        <v>84</v>
      </c>
      <c r="C88" s="18">
        <f>F88/G88/12</f>
        <v>17.876382740156647</v>
      </c>
      <c r="D88" s="18">
        <f>J88/G88/12</f>
        <v>13.585377528019173</v>
      </c>
      <c r="E88" s="18">
        <f>Y88/G88/12</f>
        <v>9.9589894051339645</v>
      </c>
      <c r="F88" s="17">
        <v>172695296</v>
      </c>
      <c r="G88" s="17">
        <v>805044</v>
      </c>
      <c r="H88" s="17">
        <v>863612</v>
      </c>
      <c r="I88" s="17">
        <f>H88*4*12</f>
        <v>41453376</v>
      </c>
      <c r="J88" s="17">
        <f>F88-I88</f>
        <v>131241920</v>
      </c>
      <c r="K88" s="19">
        <f>I88/F88</f>
        <v>0.2400376672680187</v>
      </c>
      <c r="L88" s="17">
        <v>204873755</v>
      </c>
      <c r="M88" s="17">
        <v>254</v>
      </c>
      <c r="N88" s="17">
        <v>787470</v>
      </c>
      <c r="O88" s="17">
        <v>3</v>
      </c>
      <c r="P88" s="17">
        <v>767449</v>
      </c>
      <c r="Q88" s="17">
        <v>28349</v>
      </c>
      <c r="R88" s="17">
        <v>41958</v>
      </c>
      <c r="S88" s="17">
        <v>91055</v>
      </c>
      <c r="T88" s="17">
        <v>11802</v>
      </c>
      <c r="U88" s="17">
        <v>1743624</v>
      </c>
      <c r="V88" s="20">
        <f>R88/G88</f>
        <v>5.2118890396052886E-2</v>
      </c>
      <c r="W88" s="20">
        <f>S88/G88</f>
        <v>0.11310561907175259</v>
      </c>
      <c r="X88" s="21">
        <f>S88*840</f>
        <v>76486200</v>
      </c>
      <c r="Y88" s="22">
        <f>F88-X88</f>
        <v>96209096</v>
      </c>
    </row>
    <row r="89" spans="1:25">
      <c r="A89" s="16" t="s">
        <v>40</v>
      </c>
      <c r="B89" s="16">
        <f>B88+1</f>
        <v>85</v>
      </c>
      <c r="C89" s="18">
        <f>F89/G89/12</f>
        <v>14.781469678507825</v>
      </c>
      <c r="D89" s="18">
        <f>J89/G89/12</f>
        <v>12.533836348298811</v>
      </c>
      <c r="E89" s="18">
        <f>Y89/G89/12</f>
        <v>9.9787702690036557</v>
      </c>
      <c r="F89" s="17">
        <v>3784884</v>
      </c>
      <c r="G89" s="17">
        <v>21338</v>
      </c>
      <c r="H89" s="17">
        <v>11990</v>
      </c>
      <c r="I89" s="17">
        <f>H89*4*12</f>
        <v>575520</v>
      </c>
      <c r="J89" s="17">
        <f>F89-I89</f>
        <v>3209364</v>
      </c>
      <c r="K89" s="19">
        <f>I89/F89</f>
        <v>0.1520575003091244</v>
      </c>
      <c r="L89" s="17">
        <v>8584926</v>
      </c>
      <c r="M89" s="17">
        <v>402</v>
      </c>
      <c r="N89" s="17">
        <v>21216</v>
      </c>
      <c r="O89" s="17">
        <v>1</v>
      </c>
      <c r="P89" s="17">
        <v>20990</v>
      </c>
      <c r="Q89" s="17">
        <v>403</v>
      </c>
      <c r="R89" s="17">
        <v>1106</v>
      </c>
      <c r="S89" s="17">
        <v>1464</v>
      </c>
      <c r="T89" s="17">
        <v>300</v>
      </c>
      <c r="U89" s="17">
        <v>34359</v>
      </c>
      <c r="V89" s="20">
        <f>R89/G89</f>
        <v>5.1832411659949389E-2</v>
      </c>
      <c r="W89" s="20">
        <f>S89/G89</f>
        <v>6.8609991564345302E-2</v>
      </c>
      <c r="X89" s="21">
        <f>S89*840</f>
        <v>1229760</v>
      </c>
      <c r="Y89" s="22">
        <f>F89-X89</f>
        <v>2555124</v>
      </c>
    </row>
    <row r="90" spans="1:25">
      <c r="A90" s="16" t="s">
        <v>136</v>
      </c>
      <c r="B90" s="16">
        <f>B89+1</f>
        <v>86</v>
      </c>
      <c r="C90" s="18">
        <f>F90/G90/12</f>
        <v>20.757962962962964</v>
      </c>
      <c r="D90" s="18">
        <f>J90/G90/12</f>
        <v>14.340185185185184</v>
      </c>
      <c r="E90" s="18">
        <f>Y90/G90/12</f>
        <v>10.024629629629629</v>
      </c>
      <c r="F90" s="17">
        <v>112093</v>
      </c>
      <c r="G90" s="17">
        <v>450</v>
      </c>
      <c r="H90" s="17">
        <v>722</v>
      </c>
      <c r="I90" s="17">
        <f>H90*4*12</f>
        <v>34656</v>
      </c>
      <c r="J90" s="17">
        <f>F90-I90</f>
        <v>77437</v>
      </c>
      <c r="K90" s="19">
        <f>I90/F90</f>
        <v>0.30917184837590217</v>
      </c>
      <c r="L90" s="17">
        <v>72700</v>
      </c>
      <c r="M90" s="17">
        <v>162</v>
      </c>
      <c r="N90" s="17">
        <v>437</v>
      </c>
      <c r="O90" s="17">
        <v>3</v>
      </c>
      <c r="P90" s="17">
        <v>423</v>
      </c>
      <c r="Q90" s="17">
        <v>9</v>
      </c>
      <c r="R90" s="17">
        <v>18</v>
      </c>
      <c r="S90" s="17">
        <v>69</v>
      </c>
      <c r="T90" s="17">
        <v>10</v>
      </c>
      <c r="U90" s="17">
        <v>1448</v>
      </c>
      <c r="V90" s="20">
        <f>R90/G90</f>
        <v>0.04</v>
      </c>
      <c r="W90" s="20">
        <f>S90/G90</f>
        <v>0.15333333333333332</v>
      </c>
      <c r="X90" s="21">
        <f>S90*840</f>
        <v>57960</v>
      </c>
      <c r="Y90" s="22">
        <f>F90-X90</f>
        <v>54133</v>
      </c>
    </row>
    <row r="91" spans="1:25">
      <c r="A91" s="16" t="s">
        <v>115</v>
      </c>
      <c r="B91" s="16">
        <f>B90+1</f>
        <v>87</v>
      </c>
      <c r="C91" s="18">
        <f>F91/G91/12</f>
        <v>19.788116591928251</v>
      </c>
      <c r="D91" s="18">
        <f>J91/G91/12</f>
        <v>11.285874439461884</v>
      </c>
      <c r="E91" s="18">
        <f>Y91/G91/12</f>
        <v>10.057174887892376</v>
      </c>
      <c r="F91" s="17">
        <v>52953</v>
      </c>
      <c r="G91" s="17">
        <v>223</v>
      </c>
      <c r="H91" s="17">
        <v>474</v>
      </c>
      <c r="I91" s="17">
        <f>H91*4*12</f>
        <v>22752</v>
      </c>
      <c r="J91" s="17">
        <f>F91-I91</f>
        <v>30201</v>
      </c>
      <c r="K91" s="19">
        <f>I91/F91</f>
        <v>0.42966404169735428</v>
      </c>
      <c r="L91" s="17">
        <v>53158</v>
      </c>
      <c r="M91" s="17">
        <v>238</v>
      </c>
      <c r="N91" s="17">
        <v>183</v>
      </c>
      <c r="O91" s="17">
        <v>7</v>
      </c>
      <c r="P91" s="17">
        <v>171</v>
      </c>
      <c r="Q91" s="17">
        <v>9</v>
      </c>
      <c r="R91" s="17">
        <v>13</v>
      </c>
      <c r="S91" s="17">
        <v>31</v>
      </c>
      <c r="T91" s="17">
        <v>4</v>
      </c>
      <c r="U91" s="17">
        <v>914</v>
      </c>
      <c r="V91" s="20">
        <f>R91/G91</f>
        <v>5.829596412556054E-2</v>
      </c>
      <c r="W91" s="20">
        <f>S91/G91</f>
        <v>0.13901345291479822</v>
      </c>
      <c r="X91" s="21">
        <f>S91*840</f>
        <v>26040</v>
      </c>
      <c r="Y91" s="22">
        <f>F91-X91</f>
        <v>26913</v>
      </c>
    </row>
    <row r="92" spans="1:25">
      <c r="A92" s="16" t="s">
        <v>78</v>
      </c>
      <c r="B92" s="16">
        <f>B91+1</f>
        <v>88</v>
      </c>
      <c r="C92" s="18">
        <f>F92/G92/12</f>
        <v>17.838045824340032</v>
      </c>
      <c r="D92" s="18">
        <f>J92/G92/12</f>
        <v>13.207662294537606</v>
      </c>
      <c r="E92" s="18">
        <f>Y92/G92/12</f>
        <v>10.081446123194421</v>
      </c>
      <c r="F92" s="17">
        <v>6446313</v>
      </c>
      <c r="G92" s="17">
        <v>30115</v>
      </c>
      <c r="H92" s="17">
        <v>34861</v>
      </c>
      <c r="I92" s="17">
        <f>H92*4*12</f>
        <v>1673328</v>
      </c>
      <c r="J92" s="17">
        <f>F92-I92</f>
        <v>4772985</v>
      </c>
      <c r="K92" s="19">
        <f>I92/F92</f>
        <v>0.25957908032079735</v>
      </c>
      <c r="L92" s="17">
        <v>4819000</v>
      </c>
      <c r="M92" s="17">
        <v>160</v>
      </c>
      <c r="N92" s="17">
        <v>29601</v>
      </c>
      <c r="O92" s="17">
        <v>2</v>
      </c>
      <c r="P92" s="17">
        <v>29086</v>
      </c>
      <c r="Q92" s="17">
        <v>863</v>
      </c>
      <c r="R92" s="17">
        <v>1429</v>
      </c>
      <c r="S92" s="17">
        <v>3337</v>
      </c>
      <c r="T92" s="17">
        <v>433</v>
      </c>
      <c r="U92" s="17">
        <v>69247</v>
      </c>
      <c r="V92" s="20">
        <f>R92/G92</f>
        <v>4.7451436161381373E-2</v>
      </c>
      <c r="W92" s="20">
        <f>S92/G92</f>
        <v>0.11080856715922298</v>
      </c>
      <c r="X92" s="21">
        <f>S92*840</f>
        <v>2803080</v>
      </c>
      <c r="Y92" s="22">
        <f>F92-X92</f>
        <v>3643233</v>
      </c>
    </row>
    <row r="93" spans="1:25">
      <c r="A93" s="16" t="s">
        <v>109</v>
      </c>
      <c r="B93" s="16">
        <f>B92+1</f>
        <v>89</v>
      </c>
      <c r="C93" s="18">
        <f>F93/G93/12</f>
        <v>19.605431309904152</v>
      </c>
      <c r="D93" s="18">
        <f>J93/G93/12</f>
        <v>15.829073482428115</v>
      </c>
      <c r="E93" s="18">
        <f>Y93/G93/12</f>
        <v>10.100638977635784</v>
      </c>
      <c r="F93" s="17">
        <v>147276</v>
      </c>
      <c r="G93" s="17">
        <v>626</v>
      </c>
      <c r="H93" s="17">
        <v>591</v>
      </c>
      <c r="I93" s="17">
        <f>H93*4*12</f>
        <v>28368</v>
      </c>
      <c r="J93" s="17">
        <f>F93-I93</f>
        <v>118908</v>
      </c>
      <c r="K93" s="19">
        <f>I93/F93</f>
        <v>0.19261794182351502</v>
      </c>
      <c r="L93" s="17">
        <v>106300</v>
      </c>
      <c r="M93" s="17">
        <v>170</v>
      </c>
      <c r="N93" s="17">
        <v>586</v>
      </c>
      <c r="O93" s="17">
        <v>-3</v>
      </c>
      <c r="P93" s="17">
        <v>602</v>
      </c>
      <c r="Q93" s="17">
        <v>22</v>
      </c>
      <c r="R93" s="17">
        <v>36</v>
      </c>
      <c r="S93" s="17">
        <v>85</v>
      </c>
      <c r="T93" s="17">
        <v>10</v>
      </c>
      <c r="U93" s="17">
        <v>1743</v>
      </c>
      <c r="V93" s="20">
        <f>R93/G93</f>
        <v>5.7507987220447282E-2</v>
      </c>
      <c r="W93" s="20">
        <f>S93/G93</f>
        <v>0.13578274760383385</v>
      </c>
      <c r="X93" s="21">
        <f>S93*840</f>
        <v>71400</v>
      </c>
      <c r="Y93" s="22">
        <f>F93-X93</f>
        <v>75876</v>
      </c>
    </row>
    <row r="94" spans="1:25">
      <c r="A94" s="16" t="s">
        <v>47</v>
      </c>
      <c r="B94" s="16">
        <f>B93+1</f>
        <v>90</v>
      </c>
      <c r="C94" s="18">
        <f>F94/G94/12</f>
        <v>15.43133544921875</v>
      </c>
      <c r="D94" s="18">
        <f>J94/G94/12</f>
        <v>11.21990966796875</v>
      </c>
      <c r="E94" s="18">
        <f>Y94/G94/12</f>
        <v>10.12493896484375</v>
      </c>
      <c r="F94" s="17">
        <v>1516962</v>
      </c>
      <c r="G94" s="17">
        <v>8192</v>
      </c>
      <c r="H94" s="17">
        <v>8625</v>
      </c>
      <c r="I94" s="17">
        <f>H94*4*12</f>
        <v>414000</v>
      </c>
      <c r="J94" s="17">
        <f>F94-I94</f>
        <v>1102962</v>
      </c>
      <c r="K94" s="19">
        <f>I94/F94</f>
        <v>0.27291388973487801</v>
      </c>
      <c r="L94" s="17">
        <v>410335</v>
      </c>
      <c r="M94" s="17">
        <v>50</v>
      </c>
      <c r="N94" s="17">
        <v>8058</v>
      </c>
      <c r="O94" s="17"/>
      <c r="P94" s="17">
        <v>8025</v>
      </c>
      <c r="Q94" s="17">
        <v>183</v>
      </c>
      <c r="R94" s="17">
        <v>419</v>
      </c>
      <c r="S94" s="17">
        <v>621</v>
      </c>
      <c r="T94" s="17">
        <v>120</v>
      </c>
      <c r="U94" s="17">
        <v>19763</v>
      </c>
      <c r="V94" s="20">
        <f>R94/G94</f>
        <v>5.11474609375E-2</v>
      </c>
      <c r="W94" s="20">
        <f>S94/G94</f>
        <v>7.58056640625E-2</v>
      </c>
      <c r="X94" s="21">
        <f>S94*840</f>
        <v>521640</v>
      </c>
      <c r="Y94" s="22">
        <f>F94-X94</f>
        <v>995322</v>
      </c>
    </row>
    <row r="95" spans="1:25">
      <c r="A95" s="16" t="s">
        <v>81</v>
      </c>
      <c r="B95" s="16">
        <f>B94+1</f>
        <v>91</v>
      </c>
      <c r="C95" s="18">
        <f>F95/G95/12</f>
        <v>17.892897403303934</v>
      </c>
      <c r="D95" s="18">
        <f>J95/G95/12</f>
        <v>16.055855251456851</v>
      </c>
      <c r="E95" s="18">
        <f>Y95/G95/12</f>
        <v>10.176331696012889</v>
      </c>
      <c r="F95" s="17">
        <v>27364109</v>
      </c>
      <c r="G95" s="17">
        <v>127444</v>
      </c>
      <c r="H95" s="17">
        <v>58530</v>
      </c>
      <c r="I95" s="17">
        <f>H95*4*12</f>
        <v>2809440</v>
      </c>
      <c r="J95" s="17">
        <f>F95-I95</f>
        <v>24554669</v>
      </c>
      <c r="K95" s="19">
        <f>I95/F95</f>
        <v>0.1026687914450275</v>
      </c>
      <c r="L95" s="17">
        <v>64200000</v>
      </c>
      <c r="M95" s="17">
        <v>504</v>
      </c>
      <c r="N95" s="17">
        <v>125519</v>
      </c>
      <c r="O95" s="17">
        <v>1</v>
      </c>
      <c r="P95" s="17">
        <v>124298</v>
      </c>
      <c r="Q95" s="17">
        <v>2365</v>
      </c>
      <c r="R95" s="17">
        <v>7434</v>
      </c>
      <c r="S95" s="17">
        <v>14049</v>
      </c>
      <c r="T95" s="17">
        <v>1702</v>
      </c>
      <c r="U95" s="17">
        <v>219748</v>
      </c>
      <c r="V95" s="20">
        <f>R95/G95</f>
        <v>5.8331502463827248E-2</v>
      </c>
      <c r="W95" s="20">
        <f>S95/G95</f>
        <v>0.11023665296130065</v>
      </c>
      <c r="X95" s="21">
        <f>S95*840</f>
        <v>11801160</v>
      </c>
      <c r="Y95" s="22">
        <f>F95-X95</f>
        <v>15562949</v>
      </c>
    </row>
    <row r="96" spans="1:25">
      <c r="A96" s="16" t="s">
        <v>97</v>
      </c>
      <c r="B96" s="16">
        <f>B95+1</f>
        <v>92</v>
      </c>
      <c r="C96" s="18">
        <f>F96/G96/12</f>
        <v>18.814890710382514</v>
      </c>
      <c r="D96" s="18">
        <f>J96/G96/12</f>
        <v>13.273907103825136</v>
      </c>
      <c r="E96" s="18">
        <f>Y96/G96/12</f>
        <v>10.208333333333334</v>
      </c>
      <c r="F96" s="17">
        <v>27545</v>
      </c>
      <c r="G96" s="17">
        <v>122</v>
      </c>
      <c r="H96" s="17">
        <v>169</v>
      </c>
      <c r="I96" s="17">
        <f>H96*4*12</f>
        <v>8112</v>
      </c>
      <c r="J96" s="17">
        <f>F96-I96</f>
        <v>19433</v>
      </c>
      <c r="K96" s="19">
        <f>I96/F96</f>
        <v>0.29449990923942637</v>
      </c>
      <c r="L96" s="17">
        <v>18905</v>
      </c>
      <c r="M96" s="17">
        <v>155</v>
      </c>
      <c r="N96" s="17">
        <v>118</v>
      </c>
      <c r="O96" s="17">
        <v>2</v>
      </c>
      <c r="P96" s="17">
        <v>116</v>
      </c>
      <c r="Q96" s="17">
        <v>3</v>
      </c>
      <c r="R96" s="17">
        <v>5</v>
      </c>
      <c r="S96" s="17">
        <v>15</v>
      </c>
      <c r="T96" s="17">
        <v>2</v>
      </c>
      <c r="U96" s="17">
        <v>357</v>
      </c>
      <c r="V96" s="20">
        <f>R96/G96</f>
        <v>4.0983606557377046E-2</v>
      </c>
      <c r="W96" s="20">
        <f>S96/G96</f>
        <v>0.12295081967213115</v>
      </c>
      <c r="X96" s="21">
        <f>S96*840</f>
        <v>12600</v>
      </c>
      <c r="Y96" s="22">
        <f>F96-X96</f>
        <v>14945</v>
      </c>
    </row>
    <row r="97" spans="1:25">
      <c r="A97" s="16" t="s">
        <v>186</v>
      </c>
      <c r="B97" s="16">
        <f>B96+1</f>
        <v>93</v>
      </c>
      <c r="C97" s="18">
        <f>F97/G97/12</f>
        <v>25.171348314606742</v>
      </c>
      <c r="D97" s="18">
        <f>J97/G97/12</f>
        <v>16.991573033707866</v>
      </c>
      <c r="E97" s="18">
        <f>Y97/G97/12</f>
        <v>10.22752808988764</v>
      </c>
      <c r="F97" s="17">
        <v>26883</v>
      </c>
      <c r="G97" s="17">
        <v>89</v>
      </c>
      <c r="H97" s="17">
        <v>182</v>
      </c>
      <c r="I97" s="17">
        <f>H97*4*12</f>
        <v>8736</v>
      </c>
      <c r="J97" s="17">
        <f>F97-I97</f>
        <v>18147</v>
      </c>
      <c r="K97" s="19">
        <f>I97/F97</f>
        <v>0.32496373172636983</v>
      </c>
      <c r="L97" s="17">
        <v>21108</v>
      </c>
      <c r="M97" s="17">
        <v>237</v>
      </c>
      <c r="N97" s="17">
        <v>80</v>
      </c>
      <c r="O97" s="17">
        <v>3</v>
      </c>
      <c r="P97" s="17">
        <v>78</v>
      </c>
      <c r="Q97" s="17">
        <v>5</v>
      </c>
      <c r="R97" s="17">
        <v>6</v>
      </c>
      <c r="S97" s="17">
        <v>19</v>
      </c>
      <c r="T97" s="17">
        <v>2</v>
      </c>
      <c r="U97" s="17">
        <v>233</v>
      </c>
      <c r="V97" s="20">
        <f>R97/G97</f>
        <v>6.741573033707865E-2</v>
      </c>
      <c r="W97" s="20">
        <f>S97/G97</f>
        <v>0.21348314606741572</v>
      </c>
      <c r="X97" s="21">
        <f>S97*840</f>
        <v>15960</v>
      </c>
      <c r="Y97" s="22">
        <f>F97-X97</f>
        <v>10923</v>
      </c>
    </row>
    <row r="98" spans="1:25">
      <c r="A98" s="16" t="s">
        <v>112</v>
      </c>
      <c r="B98" s="16">
        <f>B97+1</f>
        <v>94</v>
      </c>
      <c r="C98" s="18">
        <f>F98/G98/12</f>
        <v>19.708950066749683</v>
      </c>
      <c r="D98" s="18">
        <f>J98/G98/12</f>
        <v>16.300179494946097</v>
      </c>
      <c r="E98" s="18">
        <f>Y98/G98/12</f>
        <v>10.326457555054466</v>
      </c>
      <c r="F98" s="17">
        <v>35136722</v>
      </c>
      <c r="G98" s="17">
        <v>148565</v>
      </c>
      <c r="H98" s="17">
        <v>126606</v>
      </c>
      <c r="I98" s="17">
        <f>H98*4*12</f>
        <v>6077088</v>
      </c>
      <c r="J98" s="17">
        <f>F98-I98</f>
        <v>29059634</v>
      </c>
      <c r="K98" s="19">
        <f>I98/F98</f>
        <v>0.17295546237921683</v>
      </c>
      <c r="L98" s="17">
        <v>42657055</v>
      </c>
      <c r="M98" s="17">
        <v>287</v>
      </c>
      <c r="N98" s="17">
        <v>147379</v>
      </c>
      <c r="O98" s="17">
        <v>1</v>
      </c>
      <c r="P98" s="17">
        <v>145277</v>
      </c>
      <c r="Q98" s="17">
        <v>4888</v>
      </c>
      <c r="R98" s="17">
        <v>9893</v>
      </c>
      <c r="S98" s="17">
        <v>19913</v>
      </c>
      <c r="T98" s="17">
        <v>2014</v>
      </c>
      <c r="U98" s="17">
        <v>315790</v>
      </c>
      <c r="V98" s="20">
        <f>R98/G98</f>
        <v>6.6590381314576105E-2</v>
      </c>
      <c r="W98" s="20">
        <f>S98/G98</f>
        <v>0.13403560730993169</v>
      </c>
      <c r="X98" s="21">
        <f>S98*840</f>
        <v>16726920</v>
      </c>
      <c r="Y98" s="22">
        <f>F98-X98</f>
        <v>18409802</v>
      </c>
    </row>
    <row r="99" spans="1:25">
      <c r="A99" s="16" t="s">
        <v>213</v>
      </c>
      <c r="B99" s="16">
        <f>B98+1</f>
        <v>95</v>
      </c>
      <c r="C99" s="18">
        <f>F99/G99/12</f>
        <v>31.587169401903207</v>
      </c>
      <c r="D99" s="18">
        <f>J99/G99/12</f>
        <v>28.500986218496767</v>
      </c>
      <c r="E99" s="18">
        <f>Y99/G99/12</f>
        <v>10.330478449557654</v>
      </c>
      <c r="F99" s="17">
        <v>81576771</v>
      </c>
      <c r="G99" s="17">
        <v>215216</v>
      </c>
      <c r="H99" s="17">
        <v>166049</v>
      </c>
      <c r="I99" s="17">
        <f>H99*4*12</f>
        <v>7970352</v>
      </c>
      <c r="J99" s="17">
        <f>F99-I99</f>
        <v>73606419</v>
      </c>
      <c r="K99" s="19">
        <f>I99/F99</f>
        <v>9.7703695577752159E-2</v>
      </c>
      <c r="L99" s="17">
        <v>126573481</v>
      </c>
      <c r="M99" s="17">
        <v>588</v>
      </c>
      <c r="N99" s="17">
        <v>214523</v>
      </c>
      <c r="O99" s="17"/>
      <c r="P99" s="17">
        <v>215294</v>
      </c>
      <c r="Q99" s="17">
        <v>2160</v>
      </c>
      <c r="R99" s="17">
        <v>19480</v>
      </c>
      <c r="S99" s="17">
        <v>65354</v>
      </c>
      <c r="T99" s="17">
        <v>3059</v>
      </c>
      <c r="U99" s="17">
        <v>300406</v>
      </c>
      <c r="V99" s="20">
        <f>R99/G99</f>
        <v>9.0513716452308379E-2</v>
      </c>
      <c r="W99" s="20">
        <f>S99/G99</f>
        <v>0.30366701360493642</v>
      </c>
      <c r="X99" s="21">
        <f>S99*840</f>
        <v>54897360</v>
      </c>
      <c r="Y99" s="22">
        <f>F99-X99</f>
        <v>26679411</v>
      </c>
    </row>
    <row r="100" spans="1:25">
      <c r="A100" s="16" t="s">
        <v>62</v>
      </c>
      <c r="B100" s="16">
        <f>B99+1</f>
        <v>96</v>
      </c>
      <c r="C100" s="18">
        <f>F100/G100/12</f>
        <v>16.736581920903955</v>
      </c>
      <c r="D100" s="18">
        <f>J100/G100/12</f>
        <v>11.906073446327683</v>
      </c>
      <c r="E100" s="18">
        <f>Y100/G100/12</f>
        <v>10.359463276836157</v>
      </c>
      <c r="F100" s="17">
        <v>94796</v>
      </c>
      <c r="G100" s="17">
        <v>472</v>
      </c>
      <c r="H100" s="17">
        <v>570</v>
      </c>
      <c r="I100" s="17">
        <f>H100*4*12</f>
        <v>27360</v>
      </c>
      <c r="J100" s="17">
        <f>F100-I100</f>
        <v>67436</v>
      </c>
      <c r="K100" s="19">
        <f>I100/F100</f>
        <v>0.28861977298620195</v>
      </c>
      <c r="L100" s="17">
        <v>80200</v>
      </c>
      <c r="M100" s="17">
        <v>170</v>
      </c>
      <c r="N100" s="17">
        <v>462</v>
      </c>
      <c r="O100" s="17">
        <v>-3</v>
      </c>
      <c r="P100" s="17">
        <v>478</v>
      </c>
      <c r="Q100" s="17">
        <v>3</v>
      </c>
      <c r="R100" s="17">
        <v>29</v>
      </c>
      <c r="S100" s="17">
        <v>43</v>
      </c>
      <c r="T100" s="17">
        <v>7</v>
      </c>
      <c r="U100" s="17">
        <v>1230</v>
      </c>
      <c r="V100" s="20">
        <f>R100/G100</f>
        <v>6.1440677966101698E-2</v>
      </c>
      <c r="W100" s="20">
        <f>S100/G100</f>
        <v>9.110169491525423E-2</v>
      </c>
      <c r="X100" s="21">
        <f>S100*840</f>
        <v>36120</v>
      </c>
      <c r="Y100" s="22">
        <f>F100-X100</f>
        <v>58676</v>
      </c>
    </row>
    <row r="101" spans="1:25">
      <c r="A101" s="16" t="s">
        <v>99</v>
      </c>
      <c r="B101" s="16">
        <f>B100+1</f>
        <v>97</v>
      </c>
      <c r="C101" s="18">
        <f>F101/G101/12</f>
        <v>18.890050697084916</v>
      </c>
      <c r="D101" s="18">
        <f>J101/G101/12</f>
        <v>15.07256020278834</v>
      </c>
      <c r="E101" s="18">
        <f>Y101/G101/12</f>
        <v>10.372940430925221</v>
      </c>
      <c r="F101" s="17">
        <v>59617</v>
      </c>
      <c r="G101" s="17">
        <v>263</v>
      </c>
      <c r="H101" s="17">
        <v>251</v>
      </c>
      <c r="I101" s="17">
        <f>H101*4*12</f>
        <v>12048</v>
      </c>
      <c r="J101" s="17">
        <f>F101-I101</f>
        <v>47569</v>
      </c>
      <c r="K101" s="19">
        <f>I101/F101</f>
        <v>0.20209000788365736</v>
      </c>
      <c r="L101" s="17">
        <v>30100</v>
      </c>
      <c r="M101" s="17">
        <v>114</v>
      </c>
      <c r="N101" s="17">
        <v>256</v>
      </c>
      <c r="O101" s="17">
        <v>-2</v>
      </c>
      <c r="P101" s="17">
        <v>260</v>
      </c>
      <c r="Q101" s="17"/>
      <c r="R101" s="17">
        <v>15</v>
      </c>
      <c r="S101" s="17">
        <v>32</v>
      </c>
      <c r="T101" s="17">
        <v>4</v>
      </c>
      <c r="U101" s="17">
        <v>825</v>
      </c>
      <c r="V101" s="20">
        <f>R101/G101</f>
        <v>5.7034220532319393E-2</v>
      </c>
      <c r="W101" s="20">
        <f>S101/G101</f>
        <v>0.12167300380228137</v>
      </c>
      <c r="X101" s="21">
        <f>S101*840</f>
        <v>26880</v>
      </c>
      <c r="Y101" s="22">
        <f>F101-X101</f>
        <v>32737</v>
      </c>
    </row>
    <row r="102" spans="1:25">
      <c r="A102" s="16" t="s">
        <v>38</v>
      </c>
      <c r="B102" s="16">
        <f>B101+1</f>
        <v>98</v>
      </c>
      <c r="C102" s="18">
        <f>F102/G102/12</f>
        <v>14.702664399092969</v>
      </c>
      <c r="D102" s="18">
        <f>J102/G102/12</f>
        <v>12.529680919987042</v>
      </c>
      <c r="E102" s="18">
        <f>Y102/G102/12</f>
        <v>10.416950113378684</v>
      </c>
      <c r="F102" s="17">
        <v>363097</v>
      </c>
      <c r="G102" s="17">
        <v>2058</v>
      </c>
      <c r="H102" s="17">
        <v>1118</v>
      </c>
      <c r="I102" s="17">
        <f>H102*4*12</f>
        <v>53664</v>
      </c>
      <c r="J102" s="17">
        <f>F102-I102</f>
        <v>309433</v>
      </c>
      <c r="K102" s="19">
        <f>I102/F102</f>
        <v>0.14779521725599495</v>
      </c>
      <c r="L102" s="17">
        <v>562958</v>
      </c>
      <c r="M102" s="17">
        <v>274</v>
      </c>
      <c r="N102" s="17">
        <v>2042</v>
      </c>
      <c r="O102" s="17">
        <v>1</v>
      </c>
      <c r="P102" s="17">
        <v>2028</v>
      </c>
      <c r="Q102" s="17">
        <v>6</v>
      </c>
      <c r="R102" s="17">
        <v>113</v>
      </c>
      <c r="S102" s="17">
        <v>126</v>
      </c>
      <c r="T102" s="17">
        <v>32</v>
      </c>
      <c r="U102" s="17">
        <v>3895</v>
      </c>
      <c r="V102" s="20">
        <f>R102/G102</f>
        <v>5.4907677356656949E-2</v>
      </c>
      <c r="W102" s="20">
        <f>S102/G102</f>
        <v>6.1224489795918366E-2</v>
      </c>
      <c r="X102" s="21">
        <f>S102*840</f>
        <v>105840</v>
      </c>
      <c r="Y102" s="22">
        <f>F102-X102</f>
        <v>257257</v>
      </c>
    </row>
    <row r="103" spans="1:25">
      <c r="A103" s="16" t="s">
        <v>201</v>
      </c>
      <c r="B103" s="16">
        <f>B102+1</f>
        <v>99</v>
      </c>
      <c r="C103" s="18">
        <f>F103/G103/12</f>
        <v>28.565878378378375</v>
      </c>
      <c r="D103" s="18">
        <f>J103/G103/12</f>
        <v>23.5625</v>
      </c>
      <c r="E103" s="18">
        <f>Y103/G103/12</f>
        <v>10.445101351351351</v>
      </c>
      <c r="F103" s="17">
        <v>811728</v>
      </c>
      <c r="G103" s="17">
        <v>2368</v>
      </c>
      <c r="H103" s="17">
        <v>2962</v>
      </c>
      <c r="I103" s="17">
        <f>H103*4*12</f>
        <v>142176</v>
      </c>
      <c r="J103" s="17">
        <f>F103-I103</f>
        <v>669552</v>
      </c>
      <c r="K103" s="19">
        <f>I103/F103</f>
        <v>0.17515226775471587</v>
      </c>
      <c r="L103" s="17">
        <v>7284500</v>
      </c>
      <c r="M103" s="17">
        <v>3076</v>
      </c>
      <c r="N103" s="17">
        <v>2290</v>
      </c>
      <c r="O103" s="17">
        <v>7</v>
      </c>
      <c r="P103" s="17">
        <v>2149</v>
      </c>
      <c r="Q103" s="17">
        <v>120</v>
      </c>
      <c r="R103" s="17">
        <v>135</v>
      </c>
      <c r="S103" s="17">
        <v>613</v>
      </c>
      <c r="T103" s="17">
        <v>53</v>
      </c>
      <c r="U103" s="17">
        <v>5267</v>
      </c>
      <c r="V103" s="20">
        <f>R103/G103</f>
        <v>5.7010135135135136E-2</v>
      </c>
      <c r="W103" s="20">
        <f>S103/G103</f>
        <v>0.25886824324324326</v>
      </c>
      <c r="X103" s="21">
        <f>S103*840</f>
        <v>514920</v>
      </c>
      <c r="Y103" s="22">
        <f>F103-X103</f>
        <v>296808</v>
      </c>
    </row>
    <row r="104" spans="1:25">
      <c r="A104" s="16" t="s">
        <v>85</v>
      </c>
      <c r="B104" s="16">
        <f>B103+1</f>
        <v>100</v>
      </c>
      <c r="C104" s="18">
        <f>F104/G104/12</f>
        <v>18.297961504899316</v>
      </c>
      <c r="D104" s="18">
        <f>J104/G104/12</f>
        <v>12.67101560054089</v>
      </c>
      <c r="E104" s="18">
        <f>Y104/G104/12</f>
        <v>10.489564390533095</v>
      </c>
      <c r="F104" s="17">
        <v>21975559</v>
      </c>
      <c r="G104" s="17">
        <v>100082</v>
      </c>
      <c r="H104" s="17">
        <v>140789</v>
      </c>
      <c r="I104" s="17">
        <f>H104*4*12</f>
        <v>6757872</v>
      </c>
      <c r="J104" s="17">
        <f>F104-I104</f>
        <v>15217687</v>
      </c>
      <c r="K104" s="19">
        <f>I104/F104</f>
        <v>0.30751763811787453</v>
      </c>
      <c r="L104" s="17">
        <v>54490000</v>
      </c>
      <c r="M104" s="17">
        <v>544</v>
      </c>
      <c r="N104" s="17">
        <v>96631</v>
      </c>
      <c r="O104" s="17">
        <v>1</v>
      </c>
      <c r="P104" s="17">
        <v>95369</v>
      </c>
      <c r="Q104" s="17">
        <v>3779</v>
      </c>
      <c r="R104" s="17">
        <v>4830</v>
      </c>
      <c r="S104" s="17">
        <v>11164</v>
      </c>
      <c r="T104" s="17">
        <v>2108</v>
      </c>
      <c r="U104" s="17">
        <v>250754</v>
      </c>
      <c r="V104" s="20">
        <f>R104/G104</f>
        <v>4.8260426450310742E-2</v>
      </c>
      <c r="W104" s="20">
        <f>S104/G104</f>
        <v>0.11154853020523171</v>
      </c>
      <c r="X104" s="21">
        <f>S104*840</f>
        <v>9377760</v>
      </c>
      <c r="Y104" s="22">
        <f>F104-X104</f>
        <v>12597799</v>
      </c>
    </row>
    <row r="105" spans="1:25">
      <c r="A105" s="16" t="s">
        <v>56</v>
      </c>
      <c r="B105" s="16">
        <f>B104+1</f>
        <v>101</v>
      </c>
      <c r="C105" s="18">
        <f>F105/G105/12</f>
        <v>16.299908172635444</v>
      </c>
      <c r="D105" s="18">
        <f>J105/G105/12</f>
        <v>11.687235996326905</v>
      </c>
      <c r="E105" s="18">
        <f>Y105/G105/12</f>
        <v>10.553351698806244</v>
      </c>
      <c r="F105" s="17">
        <v>355012</v>
      </c>
      <c r="G105" s="17">
        <v>1815</v>
      </c>
      <c r="H105" s="17">
        <v>2093</v>
      </c>
      <c r="I105" s="17">
        <f>H105*4*12</f>
        <v>100464</v>
      </c>
      <c r="J105" s="17">
        <f>F105-I105</f>
        <v>254548</v>
      </c>
      <c r="K105" s="19">
        <f>I105/F105</f>
        <v>0.2829876173199779</v>
      </c>
      <c r="L105" s="17">
        <v>1330000</v>
      </c>
      <c r="M105" s="17">
        <v>733</v>
      </c>
      <c r="N105" s="17">
        <v>1785</v>
      </c>
      <c r="O105" s="17">
        <v>2</v>
      </c>
      <c r="P105" s="17">
        <v>1749</v>
      </c>
      <c r="Q105" s="17">
        <v>54</v>
      </c>
      <c r="R105" s="17">
        <v>102</v>
      </c>
      <c r="S105" s="17">
        <v>149</v>
      </c>
      <c r="T105" s="17">
        <v>25</v>
      </c>
      <c r="U105" s="17">
        <v>4124</v>
      </c>
      <c r="V105" s="20">
        <f>R105/G105</f>
        <v>5.6198347107438019E-2</v>
      </c>
      <c r="W105" s="20">
        <f>S105/G105</f>
        <v>8.2093663911845735E-2</v>
      </c>
      <c r="X105" s="21">
        <f>S105*840</f>
        <v>125160</v>
      </c>
      <c r="Y105" s="22">
        <f>F105-X105</f>
        <v>229852</v>
      </c>
    </row>
    <row r="106" spans="1:25">
      <c r="A106" s="16" t="s">
        <v>156</v>
      </c>
      <c r="B106" s="16">
        <f>B105+1</f>
        <v>102</v>
      </c>
      <c r="C106" s="18">
        <f>F106/G106/12</f>
        <v>22.266765226486442</v>
      </c>
      <c r="D106" s="18">
        <f>J106/G106/12</f>
        <v>16.416897980529409</v>
      </c>
      <c r="E106" s="18">
        <f>Y106/G106/12</f>
        <v>10.553634644782363</v>
      </c>
      <c r="F106" s="17">
        <v>4428058</v>
      </c>
      <c r="G106" s="17">
        <v>16572</v>
      </c>
      <c r="H106" s="17">
        <v>24236</v>
      </c>
      <c r="I106" s="17">
        <f>H106*4*12</f>
        <v>1163328</v>
      </c>
      <c r="J106" s="17">
        <f>F106-I106</f>
        <v>3264730</v>
      </c>
      <c r="K106" s="19">
        <f>I106/F106</f>
        <v>0.26271742601384174</v>
      </c>
      <c r="L106" s="17">
        <v>3661000</v>
      </c>
      <c r="M106" s="17">
        <v>221</v>
      </c>
      <c r="N106" s="17">
        <v>16224</v>
      </c>
      <c r="O106" s="17">
        <v>4</v>
      </c>
      <c r="P106" s="17">
        <v>15626</v>
      </c>
      <c r="Q106" s="17">
        <v>584</v>
      </c>
      <c r="R106" s="17">
        <v>982</v>
      </c>
      <c r="S106" s="17">
        <v>2773</v>
      </c>
      <c r="T106" s="17">
        <v>313</v>
      </c>
      <c r="U106" s="17">
        <v>54213</v>
      </c>
      <c r="V106" s="20">
        <f>R106/G106</f>
        <v>5.9256577359401402E-2</v>
      </c>
      <c r="W106" s="20">
        <f>S106/G106</f>
        <v>0.16733043688148685</v>
      </c>
      <c r="X106" s="21">
        <f>S106*840</f>
        <v>2329320</v>
      </c>
      <c r="Y106" s="22">
        <f>F106-X106</f>
        <v>2098738</v>
      </c>
    </row>
    <row r="107" spans="1:25">
      <c r="A107" s="16" t="s">
        <v>141</v>
      </c>
      <c r="B107" s="16">
        <f>B106+1</f>
        <v>103</v>
      </c>
      <c r="C107" s="18">
        <f>F107/G107/12</f>
        <v>21.131210191082804</v>
      </c>
      <c r="D107" s="18">
        <f>J107/G107/12</f>
        <v>17.74904458598726</v>
      </c>
      <c r="E107" s="18">
        <f>Y107/G107/12</f>
        <v>10.564331210191083</v>
      </c>
      <c r="F107" s="17">
        <v>796224</v>
      </c>
      <c r="G107" s="17">
        <v>3140</v>
      </c>
      <c r="H107" s="17">
        <v>2655</v>
      </c>
      <c r="I107" s="17">
        <f>H107*4*12</f>
        <v>127440</v>
      </c>
      <c r="J107" s="17">
        <f>F107-I107</f>
        <v>668784</v>
      </c>
      <c r="K107" s="19">
        <f>I107/F107</f>
        <v>0.1600554617795997</v>
      </c>
      <c r="L107" s="17">
        <v>2898062</v>
      </c>
      <c r="M107" s="17">
        <v>923</v>
      </c>
      <c r="N107" s="17">
        <v>3101</v>
      </c>
      <c r="O107" s="17">
        <v>-1</v>
      </c>
      <c r="P107" s="17">
        <v>3130</v>
      </c>
      <c r="Q107" s="17">
        <v>68</v>
      </c>
      <c r="R107" s="17">
        <v>192</v>
      </c>
      <c r="S107" s="17">
        <v>474</v>
      </c>
      <c r="T107" s="17">
        <v>50</v>
      </c>
      <c r="U107" s="17">
        <v>5018</v>
      </c>
      <c r="V107" s="20">
        <f>R107/G107</f>
        <v>6.1146496815286625E-2</v>
      </c>
      <c r="W107" s="20">
        <f>S107/G107</f>
        <v>0.15095541401273885</v>
      </c>
      <c r="X107" s="21">
        <f>S107*840</f>
        <v>398160</v>
      </c>
      <c r="Y107" s="22">
        <f>F107-X107</f>
        <v>398064</v>
      </c>
    </row>
    <row r="108" spans="1:25">
      <c r="A108" s="16" t="s">
        <v>185</v>
      </c>
      <c r="B108" s="16">
        <f>B107+1</f>
        <v>104</v>
      </c>
      <c r="C108" s="18">
        <f>F108/G108/12</f>
        <v>25.023828074276068</v>
      </c>
      <c r="D108" s="18">
        <f>J108/G108/12</f>
        <v>20.896831580314245</v>
      </c>
      <c r="E108" s="18">
        <f>Y108/G108/12</f>
        <v>10.598428775483702</v>
      </c>
      <c r="F108" s="17">
        <v>1541668</v>
      </c>
      <c r="G108" s="17">
        <v>5134</v>
      </c>
      <c r="H108" s="17">
        <v>5297</v>
      </c>
      <c r="I108" s="17">
        <f>H108*4*12</f>
        <v>254256</v>
      </c>
      <c r="J108" s="17">
        <f>F108-I108</f>
        <v>1287412</v>
      </c>
      <c r="K108" s="19">
        <f>I108/F108</f>
        <v>0.16492266817498968</v>
      </c>
      <c r="L108" s="17">
        <v>5895062</v>
      </c>
      <c r="M108" s="17">
        <v>1148</v>
      </c>
      <c r="N108" s="17">
        <v>5071</v>
      </c>
      <c r="O108" s="17">
        <v>3</v>
      </c>
      <c r="P108" s="17">
        <v>4936</v>
      </c>
      <c r="Q108" s="17">
        <v>202</v>
      </c>
      <c r="R108" s="17">
        <v>437</v>
      </c>
      <c r="S108" s="17">
        <v>1058</v>
      </c>
      <c r="T108" s="17">
        <v>67</v>
      </c>
      <c r="U108" s="17">
        <v>10838</v>
      </c>
      <c r="V108" s="20">
        <f>R108/G108</f>
        <v>8.5118815738215822E-2</v>
      </c>
      <c r="W108" s="20">
        <f>S108/G108</f>
        <v>0.20607713283989093</v>
      </c>
      <c r="X108" s="21">
        <f>S108*840</f>
        <v>888720</v>
      </c>
      <c r="Y108" s="22">
        <f>F108-X108</f>
        <v>652948</v>
      </c>
    </row>
    <row r="109" spans="1:25">
      <c r="A109" s="16" t="s">
        <v>63</v>
      </c>
      <c r="B109" s="16">
        <f>B108+1</f>
        <v>105</v>
      </c>
      <c r="C109" s="18">
        <f>F109/G109/12</f>
        <v>16.858040046680181</v>
      </c>
      <c r="D109" s="18">
        <f>J109/G109/12</f>
        <v>15.199665253977029</v>
      </c>
      <c r="E109" s="18">
        <f>Y109/G109/12</f>
        <v>10.602281800872182</v>
      </c>
      <c r="F109" s="17">
        <v>1097863</v>
      </c>
      <c r="G109" s="17">
        <v>5427</v>
      </c>
      <c r="H109" s="17">
        <v>2250</v>
      </c>
      <c r="I109" s="17">
        <f>H109*4*12</f>
        <v>108000</v>
      </c>
      <c r="J109" s="17">
        <f>F109-I109</f>
        <v>989863</v>
      </c>
      <c r="K109" s="19">
        <f>I109/F109</f>
        <v>9.837292995574129E-2</v>
      </c>
      <c r="L109" s="17">
        <v>4290612</v>
      </c>
      <c r="M109" s="17">
        <v>791</v>
      </c>
      <c r="N109" s="17">
        <v>5372</v>
      </c>
      <c r="O109" s="17">
        <v>-1</v>
      </c>
      <c r="P109" s="17">
        <v>5412</v>
      </c>
      <c r="Q109" s="17">
        <v>186</v>
      </c>
      <c r="R109" s="17">
        <v>350</v>
      </c>
      <c r="S109" s="17">
        <v>485</v>
      </c>
      <c r="T109" s="17">
        <v>67</v>
      </c>
      <c r="U109" s="17">
        <v>8472</v>
      </c>
      <c r="V109" s="20">
        <f>R109/G109</f>
        <v>6.4492353049566978E-2</v>
      </c>
      <c r="W109" s="20">
        <f>S109/G109</f>
        <v>8.9367974940114239E-2</v>
      </c>
      <c r="X109" s="21">
        <f>S109*840</f>
        <v>407400</v>
      </c>
      <c r="Y109" s="22">
        <f>F109-X109</f>
        <v>690463</v>
      </c>
    </row>
    <row r="110" spans="1:25">
      <c r="A110" s="16" t="s">
        <v>95</v>
      </c>
      <c r="B110" s="16">
        <f>B109+1</f>
        <v>106</v>
      </c>
      <c r="C110" s="18">
        <f>F110/G110/12</f>
        <v>18.789714525608733</v>
      </c>
      <c r="D110" s="18">
        <f>J110/G110/12</f>
        <v>16.645633921074726</v>
      </c>
      <c r="E110" s="18">
        <f>Y110/G110/12</f>
        <v>10.608354324097396</v>
      </c>
      <c r="F110" s="17">
        <v>447571</v>
      </c>
      <c r="G110" s="17">
        <v>1985</v>
      </c>
      <c r="H110" s="17">
        <v>1064</v>
      </c>
      <c r="I110" s="17">
        <f>H110*4*12</f>
        <v>51072</v>
      </c>
      <c r="J110" s="17">
        <f>F110-I110</f>
        <v>396499</v>
      </c>
      <c r="K110" s="19">
        <f>I110/F110</f>
        <v>0.11410926981417474</v>
      </c>
      <c r="L110" s="17">
        <v>2068000</v>
      </c>
      <c r="M110" s="17">
        <v>1042</v>
      </c>
      <c r="N110" s="17">
        <v>1911</v>
      </c>
      <c r="O110" s="17">
        <v>-1</v>
      </c>
      <c r="P110" s="17">
        <v>1930</v>
      </c>
      <c r="Q110" s="17">
        <v>50</v>
      </c>
      <c r="R110" s="17">
        <v>121</v>
      </c>
      <c r="S110" s="17">
        <v>232</v>
      </c>
      <c r="T110" s="17">
        <v>30</v>
      </c>
      <c r="U110" s="17">
        <v>2942</v>
      </c>
      <c r="V110" s="20">
        <f>R110/G110</f>
        <v>6.0957178841309821E-2</v>
      </c>
      <c r="W110" s="20">
        <f>S110/G110</f>
        <v>0.11687657430730479</v>
      </c>
      <c r="X110" s="21">
        <f>S110*840</f>
        <v>194880</v>
      </c>
      <c r="Y110" s="22">
        <f>F110-X110</f>
        <v>252691</v>
      </c>
    </row>
    <row r="111" spans="1:25">
      <c r="A111" s="16" t="s">
        <v>130</v>
      </c>
      <c r="B111" s="16">
        <f>B110+1</f>
        <v>107</v>
      </c>
      <c r="C111" s="18">
        <f>F111/G111/12</f>
        <v>20.557033096926713</v>
      </c>
      <c r="D111" s="18">
        <f>J111/G111/12</f>
        <v>15.20951536643026</v>
      </c>
      <c r="E111" s="18">
        <f>Y111/G111/12</f>
        <v>10.627955082742316</v>
      </c>
      <c r="F111" s="17">
        <v>69565</v>
      </c>
      <c r="G111" s="17">
        <v>282</v>
      </c>
      <c r="H111" s="17">
        <v>377</v>
      </c>
      <c r="I111" s="17">
        <f>H111*4*12</f>
        <v>18096</v>
      </c>
      <c r="J111" s="17">
        <f>F111-I111</f>
        <v>51469</v>
      </c>
      <c r="K111" s="19">
        <f>I111/F111</f>
        <v>0.26013081290879037</v>
      </c>
      <c r="L111" s="17">
        <v>19899000</v>
      </c>
      <c r="M111" s="17">
        <v>70564</v>
      </c>
      <c r="N111" s="17">
        <v>272</v>
      </c>
      <c r="O111" s="17">
        <v>-4</v>
      </c>
      <c r="P111" s="17">
        <v>282</v>
      </c>
      <c r="Q111" s="17">
        <v>14</v>
      </c>
      <c r="R111" s="17">
        <v>7</v>
      </c>
      <c r="S111" s="17">
        <v>40</v>
      </c>
      <c r="T111" s="17">
        <v>7</v>
      </c>
      <c r="U111" s="17">
        <v>805</v>
      </c>
      <c r="V111" s="20">
        <f>R111/G111</f>
        <v>2.4822695035460994E-2</v>
      </c>
      <c r="W111" s="20">
        <f>S111/G111</f>
        <v>0.14184397163120568</v>
      </c>
      <c r="X111" s="21">
        <f>S111*840</f>
        <v>33600</v>
      </c>
      <c r="Y111" s="22">
        <f>F111-X111</f>
        <v>35965</v>
      </c>
    </row>
    <row r="112" spans="1:25">
      <c r="A112" s="16" t="s">
        <v>98</v>
      </c>
      <c r="B112" s="16">
        <f>B111+1</f>
        <v>108</v>
      </c>
      <c r="C112" s="18">
        <f>F112/G112/12</f>
        <v>18.845971645919779</v>
      </c>
      <c r="D112" s="18">
        <f>J112/G112/12</f>
        <v>14.384560857538036</v>
      </c>
      <c r="E112" s="18">
        <f>Y112/G112/12</f>
        <v>10.6841459197787</v>
      </c>
      <c r="F112" s="17">
        <v>1090051</v>
      </c>
      <c r="G112" s="17">
        <v>4820</v>
      </c>
      <c r="H112" s="17">
        <v>5376</v>
      </c>
      <c r="I112" s="17">
        <f>H112*4*12</f>
        <v>258048</v>
      </c>
      <c r="J112" s="17">
        <f>F112-I112</f>
        <v>832003</v>
      </c>
      <c r="K112" s="19">
        <f>I112/F112</f>
        <v>0.23673020803613776</v>
      </c>
      <c r="L112" s="17">
        <v>395027</v>
      </c>
      <c r="M112" s="17">
        <v>82</v>
      </c>
      <c r="N112" s="17">
        <v>4755</v>
      </c>
      <c r="O112" s="17"/>
      <c r="P112" s="17">
        <v>4749</v>
      </c>
      <c r="Q112" s="17">
        <v>138</v>
      </c>
      <c r="R112" s="17">
        <v>268</v>
      </c>
      <c r="S112" s="17">
        <v>562</v>
      </c>
      <c r="T112" s="17">
        <v>64</v>
      </c>
      <c r="U112" s="17">
        <v>10613</v>
      </c>
      <c r="V112" s="20">
        <f>R112/G112</f>
        <v>5.5601659751037341E-2</v>
      </c>
      <c r="W112" s="20">
        <f>S112/G112</f>
        <v>0.11659751037344399</v>
      </c>
      <c r="X112" s="21">
        <f>S112*840</f>
        <v>472080</v>
      </c>
      <c r="Y112" s="22">
        <f>F112-X112</f>
        <v>617971</v>
      </c>
    </row>
    <row r="113" spans="1:25">
      <c r="A113" s="16" t="s">
        <v>53</v>
      </c>
      <c r="B113" s="16">
        <f>B112+1</f>
        <v>109</v>
      </c>
      <c r="C113" s="18">
        <f>F113/G113/12</f>
        <v>16.071996961085006</v>
      </c>
      <c r="D113" s="18">
        <f>J113/G113/12</f>
        <v>7.5368102647795387</v>
      </c>
      <c r="E113" s="18">
        <f>Y113/G113/12</f>
        <v>10.709775176566589</v>
      </c>
      <c r="F113" s="17">
        <v>34270962</v>
      </c>
      <c r="G113" s="17">
        <v>177695</v>
      </c>
      <c r="H113" s="17">
        <v>379165</v>
      </c>
      <c r="I113" s="17">
        <f>H113*4*12</f>
        <v>18199920</v>
      </c>
      <c r="J113" s="17">
        <f>F113-I113</f>
        <v>16071042</v>
      </c>
      <c r="K113" s="19">
        <f>I113/F113</f>
        <v>0.53105950162706261</v>
      </c>
      <c r="L113" s="17">
        <v>15077660</v>
      </c>
      <c r="M113" s="17">
        <v>85</v>
      </c>
      <c r="N113" s="17">
        <v>171167</v>
      </c>
      <c r="O113" s="17">
        <v>1</v>
      </c>
      <c r="P113" s="17">
        <v>168693</v>
      </c>
      <c r="Q113" s="17">
        <v>9855</v>
      </c>
      <c r="R113" s="17">
        <v>5598</v>
      </c>
      <c r="S113" s="17">
        <v>13612</v>
      </c>
      <c r="T113" s="17">
        <v>2806</v>
      </c>
      <c r="U113" s="17">
        <v>809840</v>
      </c>
      <c r="V113" s="20">
        <f>R113/G113</f>
        <v>3.1503418779369144E-2</v>
      </c>
      <c r="W113" s="20">
        <f>S113/G113</f>
        <v>7.6603168350263096E-2</v>
      </c>
      <c r="X113" s="21">
        <f>S113*840</f>
        <v>11434080</v>
      </c>
      <c r="Y113" s="22">
        <f>F113-X113</f>
        <v>22836882</v>
      </c>
    </row>
    <row r="114" spans="1:25">
      <c r="A114" s="16" t="s">
        <v>134</v>
      </c>
      <c r="B114" s="16">
        <f>B113+1</f>
        <v>110</v>
      </c>
      <c r="C114" s="18">
        <f>F114/G114/12</f>
        <v>20.695639216299117</v>
      </c>
      <c r="D114" s="18">
        <f>J114/G114/12</f>
        <v>15.347607985270045</v>
      </c>
      <c r="E114" s="18">
        <f>Y114/G114/12</f>
        <v>10.710605587044371</v>
      </c>
      <c r="F114" s="17">
        <v>41318347</v>
      </c>
      <c r="G114" s="17">
        <v>166373</v>
      </c>
      <c r="H114" s="17">
        <v>222442</v>
      </c>
      <c r="I114" s="17">
        <f>H114*4*12</f>
        <v>10677216</v>
      </c>
      <c r="J114" s="17">
        <f>F114-I114</f>
        <v>30641131</v>
      </c>
      <c r="K114" s="19">
        <f>I114/F114</f>
        <v>0.25841343556168883</v>
      </c>
      <c r="L114" s="17">
        <v>49367000</v>
      </c>
      <c r="M114" s="17">
        <v>297</v>
      </c>
      <c r="N114" s="17">
        <v>165089</v>
      </c>
      <c r="O114" s="17">
        <v>2</v>
      </c>
      <c r="P114" s="17">
        <v>161876</v>
      </c>
      <c r="Q114" s="17">
        <v>5885</v>
      </c>
      <c r="R114" s="17">
        <v>8753</v>
      </c>
      <c r="S114" s="17">
        <v>23732</v>
      </c>
      <c r="T114" s="17">
        <v>2550</v>
      </c>
      <c r="U114" s="17">
        <v>510952</v>
      </c>
      <c r="V114" s="20">
        <f>R114/G114</f>
        <v>5.2610700053494254E-2</v>
      </c>
      <c r="W114" s="20">
        <f>S114/G114</f>
        <v>0.1426433375607821</v>
      </c>
      <c r="X114" s="21">
        <f>S114*840</f>
        <v>19934880</v>
      </c>
      <c r="Y114" s="22">
        <f>F114-X114</f>
        <v>21383467</v>
      </c>
    </row>
    <row r="115" spans="1:25">
      <c r="A115" s="16" t="s">
        <v>64</v>
      </c>
      <c r="B115" s="16">
        <f>B114+1</f>
        <v>111</v>
      </c>
      <c r="C115" s="18">
        <f>F115/G115/12</f>
        <v>16.887498892923567</v>
      </c>
      <c r="D115" s="18">
        <f>J115/G115/12</f>
        <v>14.733039589053227</v>
      </c>
      <c r="E115" s="18">
        <f>Y115/G115/12</f>
        <v>10.749867150828093</v>
      </c>
      <c r="F115" s="17">
        <v>4576242</v>
      </c>
      <c r="G115" s="17">
        <v>22582</v>
      </c>
      <c r="H115" s="17">
        <v>12163</v>
      </c>
      <c r="I115" s="17">
        <f>H115*4*12</f>
        <v>583824</v>
      </c>
      <c r="J115" s="17">
        <f>F115-I115</f>
        <v>3992418</v>
      </c>
      <c r="K115" s="19">
        <f>I115/F115</f>
        <v>0.12757716921439033</v>
      </c>
      <c r="L115" s="17">
        <v>9855000</v>
      </c>
      <c r="M115" s="17">
        <v>436</v>
      </c>
      <c r="N115" s="17">
        <v>22400</v>
      </c>
      <c r="O115" s="17"/>
      <c r="P115" s="17">
        <v>22444</v>
      </c>
      <c r="Q115" s="17">
        <v>555</v>
      </c>
      <c r="R115" s="17">
        <v>1333</v>
      </c>
      <c r="S115" s="17">
        <v>1980</v>
      </c>
      <c r="T115" s="17">
        <v>296</v>
      </c>
      <c r="U115" s="17">
        <v>39727</v>
      </c>
      <c r="V115" s="20">
        <f>R115/G115</f>
        <v>5.9029315383934106E-2</v>
      </c>
      <c r="W115" s="20">
        <f>S115/G115</f>
        <v>8.768045345850678E-2</v>
      </c>
      <c r="X115" s="21">
        <f>S115*840</f>
        <v>1663200</v>
      </c>
      <c r="Y115" s="22">
        <f>F115-X115</f>
        <v>2913042</v>
      </c>
    </row>
    <row r="116" spans="1:25">
      <c r="A116" s="16" t="s">
        <v>120</v>
      </c>
      <c r="B116" s="16">
        <f>B115+1</f>
        <v>112</v>
      </c>
      <c r="C116" s="18">
        <f>F116/G116/12</f>
        <v>20.24297699098123</v>
      </c>
      <c r="D116" s="18">
        <f>J116/G116/12</f>
        <v>18.333626788616591</v>
      </c>
      <c r="E116" s="18">
        <f>Y116/G116/12</f>
        <v>10.777729532489881</v>
      </c>
      <c r="F116" s="17">
        <v>60979620</v>
      </c>
      <c r="G116" s="17">
        <v>251032</v>
      </c>
      <c r="H116" s="17">
        <v>119827</v>
      </c>
      <c r="I116" s="17">
        <f>H116*4*12</f>
        <v>5751696</v>
      </c>
      <c r="J116" s="17">
        <f>F116-I116</f>
        <v>55227924</v>
      </c>
      <c r="K116" s="19">
        <f>I116/F116</f>
        <v>9.4321611056284047E-2</v>
      </c>
      <c r="L116" s="17">
        <v>60795612</v>
      </c>
      <c r="M116" s="17">
        <v>242</v>
      </c>
      <c r="N116" s="17">
        <v>250277</v>
      </c>
      <c r="O116" s="17">
        <v>1</v>
      </c>
      <c r="P116" s="17">
        <v>248871</v>
      </c>
      <c r="Q116" s="17">
        <v>4911</v>
      </c>
      <c r="R116" s="17">
        <v>18696</v>
      </c>
      <c r="S116" s="17">
        <v>33944</v>
      </c>
      <c r="T116" s="17">
        <v>2997</v>
      </c>
      <c r="U116" s="17">
        <v>435046</v>
      </c>
      <c r="V116" s="20">
        <f>R116/G116</f>
        <v>7.4476560757194304E-2</v>
      </c>
      <c r="W116" s="20">
        <f>S116/G116</f>
        <v>0.13521782083559067</v>
      </c>
      <c r="X116" s="21">
        <f>S116*840</f>
        <v>28512960</v>
      </c>
      <c r="Y116" s="22">
        <f>F116-X116</f>
        <v>32466660</v>
      </c>
    </row>
    <row r="117" spans="1:25">
      <c r="A117" s="16" t="s">
        <v>124</v>
      </c>
      <c r="B117" s="16">
        <f>B116+1</f>
        <v>113</v>
      </c>
      <c r="C117" s="18">
        <f>F117/G117/12</f>
        <v>20.425719510144603</v>
      </c>
      <c r="D117" s="18">
        <f>J117/G117/12</f>
        <v>18.055189300526845</v>
      </c>
      <c r="E117" s="18">
        <f>Y117/G117/12</f>
        <v>10.778258463176774</v>
      </c>
      <c r="F117" s="17">
        <v>34985826</v>
      </c>
      <c r="G117" s="17">
        <v>142736</v>
      </c>
      <c r="H117" s="17">
        <v>84590</v>
      </c>
      <c r="I117" s="17">
        <f>H117*4*12</f>
        <v>4060320</v>
      </c>
      <c r="J117" s="17">
        <f>F117-I117</f>
        <v>30925506</v>
      </c>
      <c r="K117" s="19">
        <f>I117/F117</f>
        <v>0.11605614227887602</v>
      </c>
      <c r="L117" s="17">
        <v>42529112</v>
      </c>
      <c r="M117" s="17">
        <v>298</v>
      </c>
      <c r="N117" s="17">
        <v>141364</v>
      </c>
      <c r="O117" s="17">
        <v>-6</v>
      </c>
      <c r="P117" s="17">
        <v>149787</v>
      </c>
      <c r="Q117" s="17">
        <v>3922</v>
      </c>
      <c r="R117" s="17">
        <v>10834</v>
      </c>
      <c r="S117" s="17">
        <v>19672</v>
      </c>
      <c r="T117" s="17">
        <v>1566</v>
      </c>
      <c r="U117" s="17">
        <v>236261</v>
      </c>
      <c r="V117" s="20">
        <f>R117/G117</f>
        <v>7.5902365205694433E-2</v>
      </c>
      <c r="W117" s="20">
        <f>S117/G117</f>
        <v>0.13782087209954041</v>
      </c>
      <c r="X117" s="21">
        <f>S117*840</f>
        <v>16524480</v>
      </c>
      <c r="Y117" s="22">
        <f>F117-X117</f>
        <v>18461346</v>
      </c>
    </row>
    <row r="118" spans="1:25">
      <c r="A118" s="16" t="s">
        <v>140</v>
      </c>
      <c r="B118" s="16">
        <f>B117+1</f>
        <v>114</v>
      </c>
      <c r="C118" s="18">
        <f>F118/G118/12</f>
        <v>20.99227200811708</v>
      </c>
      <c r="D118" s="18">
        <f>J118/G118/12</f>
        <v>15.873043818466355</v>
      </c>
      <c r="E118" s="18">
        <f>Y118/G118/12</f>
        <v>10.7972557567628</v>
      </c>
      <c r="F118" s="17">
        <v>9765437</v>
      </c>
      <c r="G118" s="17">
        <v>38766</v>
      </c>
      <c r="H118" s="17">
        <v>49613</v>
      </c>
      <c r="I118" s="17">
        <f>H118*4*12</f>
        <v>2381424</v>
      </c>
      <c r="J118" s="17">
        <f>F118-I118</f>
        <v>7384013</v>
      </c>
      <c r="K118" s="19">
        <f>I118/F118</f>
        <v>0.24386251224599576</v>
      </c>
      <c r="L118" s="17">
        <v>14941600</v>
      </c>
      <c r="M118" s="17">
        <v>385</v>
      </c>
      <c r="N118" s="17">
        <v>38140</v>
      </c>
      <c r="O118" s="17">
        <v>3</v>
      </c>
      <c r="P118" s="17">
        <v>37192</v>
      </c>
      <c r="Q118" s="17">
        <v>1360</v>
      </c>
      <c r="R118" s="17">
        <v>2139</v>
      </c>
      <c r="S118" s="17">
        <v>5646</v>
      </c>
      <c r="T118" s="17">
        <v>881</v>
      </c>
      <c r="U118" s="17">
        <v>97106</v>
      </c>
      <c r="V118" s="20">
        <f>R118/G118</f>
        <v>5.5177217149048136E-2</v>
      </c>
      <c r="W118" s="20">
        <f>S118/G118</f>
        <v>0.14564308930506115</v>
      </c>
      <c r="X118" s="21">
        <f>S118*840</f>
        <v>4742640</v>
      </c>
      <c r="Y118" s="22">
        <f>F118-X118</f>
        <v>5022797</v>
      </c>
    </row>
    <row r="119" spans="1:25">
      <c r="A119" s="16" t="s">
        <v>179</v>
      </c>
      <c r="B119" s="16">
        <f>B118+1</f>
        <v>115</v>
      </c>
      <c r="C119" s="18">
        <f>F119/G119/12</f>
        <v>24.378972372528736</v>
      </c>
      <c r="D119" s="18">
        <f>J119/G119/12</f>
        <v>18.826251726863546</v>
      </c>
      <c r="E119" s="18">
        <f>Y119/G119/12</f>
        <v>10.818033146398156</v>
      </c>
      <c r="F119" s="17">
        <v>41575997</v>
      </c>
      <c r="G119" s="17">
        <v>142117</v>
      </c>
      <c r="H119" s="17">
        <v>197284</v>
      </c>
      <c r="I119" s="17">
        <f>H119*4*12</f>
        <v>9469632</v>
      </c>
      <c r="J119" s="17">
        <f>F119-I119</f>
        <v>32106365</v>
      </c>
      <c r="K119" s="19">
        <f>I119/F119</f>
        <v>0.22776680496681775</v>
      </c>
      <c r="L119" s="17">
        <v>30851300</v>
      </c>
      <c r="M119" s="17">
        <v>217</v>
      </c>
      <c r="N119" s="17">
        <v>138860</v>
      </c>
      <c r="O119" s="17">
        <v>3</v>
      </c>
      <c r="P119" s="17">
        <v>134913</v>
      </c>
      <c r="Q119" s="17">
        <v>6721</v>
      </c>
      <c r="R119" s="17">
        <v>10205</v>
      </c>
      <c r="S119" s="17">
        <v>27532</v>
      </c>
      <c r="T119" s="17">
        <v>1807</v>
      </c>
      <c r="U119" s="17">
        <v>433763</v>
      </c>
      <c r="V119" s="20">
        <f>R119/G119</f>
        <v>7.1807032234004378E-2</v>
      </c>
      <c r="W119" s="20">
        <f>S119/G119</f>
        <v>0.19372770323043689</v>
      </c>
      <c r="X119" s="21">
        <f>S119*840</f>
        <v>23126880</v>
      </c>
      <c r="Y119" s="22">
        <f>F119-X119</f>
        <v>18449117</v>
      </c>
    </row>
    <row r="120" spans="1:25">
      <c r="A120" s="16" t="s">
        <v>142</v>
      </c>
      <c r="B120" s="16">
        <f>B119+1</f>
        <v>116</v>
      </c>
      <c r="C120" s="18">
        <f>F120/G120/12</f>
        <v>21.257329676014486</v>
      </c>
      <c r="D120" s="18">
        <f>J120/G120/12</f>
        <v>14.867031195486099</v>
      </c>
      <c r="E120" s="18">
        <f>Y120/G120/12</f>
        <v>10.81809049458019</v>
      </c>
      <c r="F120" s="17">
        <v>7067722</v>
      </c>
      <c r="G120" s="17">
        <v>27707</v>
      </c>
      <c r="H120" s="17">
        <v>44264</v>
      </c>
      <c r="I120" s="17">
        <f>H120*4*12</f>
        <v>2124672</v>
      </c>
      <c r="J120" s="17">
        <f>F120-I120</f>
        <v>4943050</v>
      </c>
      <c r="K120" s="19">
        <f>I120/F120</f>
        <v>0.30061623815990501</v>
      </c>
      <c r="L120" s="17">
        <v>5912800</v>
      </c>
      <c r="M120" s="17">
        <v>213</v>
      </c>
      <c r="N120" s="17">
        <v>27054</v>
      </c>
      <c r="O120" s="17">
        <v>3</v>
      </c>
      <c r="P120" s="17">
        <v>26169</v>
      </c>
      <c r="Q120" s="17">
        <v>821</v>
      </c>
      <c r="R120" s="17">
        <v>1397</v>
      </c>
      <c r="S120" s="17">
        <v>4132</v>
      </c>
      <c r="T120" s="17">
        <v>484</v>
      </c>
      <c r="U120" s="17">
        <v>88843</v>
      </c>
      <c r="V120" s="20">
        <f>R120/G120</f>
        <v>5.0420471361027897E-2</v>
      </c>
      <c r="W120" s="20">
        <f>S120/G120</f>
        <v>0.14913198830620422</v>
      </c>
      <c r="X120" s="21">
        <f>S120*840</f>
        <v>3470880</v>
      </c>
      <c r="Y120" s="22">
        <f>F120-X120</f>
        <v>3596842</v>
      </c>
    </row>
    <row r="121" spans="1:25">
      <c r="A121" s="16" t="s">
        <v>105</v>
      </c>
      <c r="B121" s="16">
        <f>B120+1</f>
        <v>117</v>
      </c>
      <c r="C121" s="18">
        <f>F121/G121/12</f>
        <v>19.307922272047833</v>
      </c>
      <c r="D121" s="18">
        <f>J121/G121/12</f>
        <v>15.146487294469358</v>
      </c>
      <c r="E121" s="18">
        <f>Y121/G121/12</f>
        <v>10.832585949177878</v>
      </c>
      <c r="F121" s="17">
        <v>51668</v>
      </c>
      <c r="G121" s="17">
        <v>223</v>
      </c>
      <c r="H121" s="17">
        <v>232</v>
      </c>
      <c r="I121" s="17">
        <f>H121*4*12</f>
        <v>11136</v>
      </c>
      <c r="J121" s="17">
        <f>F121-I121</f>
        <v>40532</v>
      </c>
      <c r="K121" s="19">
        <f>I121/F121</f>
        <v>0.21552992180846947</v>
      </c>
      <c r="L121" s="17">
        <v>60000</v>
      </c>
      <c r="M121" s="17">
        <v>269</v>
      </c>
      <c r="N121" s="17">
        <v>217</v>
      </c>
      <c r="O121" s="17">
        <v>-5</v>
      </c>
      <c r="P121" s="17">
        <v>228</v>
      </c>
      <c r="Q121" s="17">
        <v>6</v>
      </c>
      <c r="R121" s="17">
        <v>11</v>
      </c>
      <c r="S121" s="17">
        <v>27</v>
      </c>
      <c r="T121" s="17">
        <v>3</v>
      </c>
      <c r="U121" s="17">
        <v>651</v>
      </c>
      <c r="V121" s="20">
        <f>R121/G121</f>
        <v>4.9327354260089683E-2</v>
      </c>
      <c r="W121" s="20">
        <f>S121/G121</f>
        <v>0.1210762331838565</v>
      </c>
      <c r="X121" s="21">
        <f>S121*840</f>
        <v>22680</v>
      </c>
      <c r="Y121" s="22">
        <f>F121-X121</f>
        <v>28988</v>
      </c>
    </row>
    <row r="122" spans="1:25">
      <c r="A122" s="16" t="s">
        <v>170</v>
      </c>
      <c r="B122" s="16">
        <f>B121+1</f>
        <v>118</v>
      </c>
      <c r="C122" s="18">
        <f>F122/G122/12</f>
        <v>23.18461027436912</v>
      </c>
      <c r="D122" s="18">
        <f>J122/G122/12</f>
        <v>20.598749157721912</v>
      </c>
      <c r="E122" s="18">
        <f>Y122/G122/12</f>
        <v>10.84278298171189</v>
      </c>
      <c r="F122" s="17">
        <v>48858784</v>
      </c>
      <c r="G122" s="17">
        <v>175615</v>
      </c>
      <c r="H122" s="17">
        <v>113529</v>
      </c>
      <c r="I122" s="17">
        <f>H122*4*12</f>
        <v>5449392</v>
      </c>
      <c r="J122" s="17">
        <f>F122-I122</f>
        <v>43409392</v>
      </c>
      <c r="K122" s="19">
        <f>I122/F122</f>
        <v>0.11153351667532291</v>
      </c>
      <c r="L122" s="17">
        <v>146042093</v>
      </c>
      <c r="M122" s="17">
        <v>832</v>
      </c>
      <c r="N122" s="17">
        <v>172977</v>
      </c>
      <c r="O122" s="17">
        <v>5</v>
      </c>
      <c r="P122" s="17">
        <v>165322</v>
      </c>
      <c r="Q122" s="17">
        <v>4526</v>
      </c>
      <c r="R122" s="17">
        <v>12952</v>
      </c>
      <c r="S122" s="17">
        <v>30963</v>
      </c>
      <c r="T122" s="17">
        <v>2547</v>
      </c>
      <c r="U122" s="17">
        <v>294180</v>
      </c>
      <c r="V122" s="20">
        <f>R122/G122</f>
        <v>7.375224212054779E-2</v>
      </c>
      <c r="W122" s="20">
        <f>S122/G122</f>
        <v>0.17631181846653191</v>
      </c>
      <c r="X122" s="21">
        <f>S122*840</f>
        <v>26008920</v>
      </c>
      <c r="Y122" s="22">
        <f>F122-X122</f>
        <v>22849864</v>
      </c>
    </row>
    <row r="123" spans="1:25">
      <c r="A123" s="16" t="s">
        <v>146</v>
      </c>
      <c r="B123" s="16">
        <f>B122+1</f>
        <v>119</v>
      </c>
      <c r="C123" s="18">
        <f>F123/G123/12</f>
        <v>21.499825242039776</v>
      </c>
      <c r="D123" s="18">
        <f>J123/G123/12</f>
        <v>18.135140330642063</v>
      </c>
      <c r="E123" s="18">
        <f>Y123/G123/12</f>
        <v>10.87266261228199</v>
      </c>
      <c r="F123" s="17">
        <v>19684208</v>
      </c>
      <c r="G123" s="17">
        <v>76296</v>
      </c>
      <c r="H123" s="17">
        <v>64178</v>
      </c>
      <c r="I123" s="17">
        <f>H123*4*12</f>
        <v>3080544</v>
      </c>
      <c r="J123" s="17">
        <f>F123-I123</f>
        <v>16603664</v>
      </c>
      <c r="K123" s="19">
        <f>I123/F123</f>
        <v>0.15649824468426671</v>
      </c>
      <c r="L123" s="17">
        <v>18006407</v>
      </c>
      <c r="M123" s="17">
        <v>236</v>
      </c>
      <c r="N123" s="17">
        <v>75168</v>
      </c>
      <c r="O123" s="17">
        <v>1</v>
      </c>
      <c r="P123" s="17">
        <v>74498</v>
      </c>
      <c r="Q123" s="17">
        <v>2458</v>
      </c>
      <c r="R123" s="17">
        <v>5392</v>
      </c>
      <c r="S123" s="17">
        <v>11583</v>
      </c>
      <c r="T123" s="17">
        <v>963</v>
      </c>
      <c r="U123" s="17">
        <v>174761</v>
      </c>
      <c r="V123" s="20">
        <f>R123/G123</f>
        <v>7.0672119115025689E-2</v>
      </c>
      <c r="W123" s="20">
        <f>S123/G123</f>
        <v>0.15181660899653979</v>
      </c>
      <c r="X123" s="21">
        <f>S123*840</f>
        <v>9729720</v>
      </c>
      <c r="Y123" s="22">
        <f>F123-X123</f>
        <v>9954488</v>
      </c>
    </row>
    <row r="124" spans="1:25">
      <c r="A124" s="16" t="s">
        <v>224</v>
      </c>
      <c r="B124" s="16">
        <f>B123+1</f>
        <v>120</v>
      </c>
      <c r="C124" s="18">
        <f>F124/G124/12</f>
        <v>38.282159220507104</v>
      </c>
      <c r="D124" s="18">
        <f>J124/G124/12</f>
        <v>35.106395375822196</v>
      </c>
      <c r="E124" s="18">
        <f>Y124/G124/12</f>
        <v>10.888281913059622</v>
      </c>
      <c r="F124" s="17">
        <v>46188497</v>
      </c>
      <c r="G124" s="17">
        <v>100544</v>
      </c>
      <c r="H124" s="17">
        <v>79826</v>
      </c>
      <c r="I124" s="17">
        <f>H124*4*12</f>
        <v>3831648</v>
      </c>
      <c r="J124" s="17">
        <f>F124-I124</f>
        <v>42356849</v>
      </c>
      <c r="K124" s="19">
        <f>I124/F124</f>
        <v>8.2956758692537672E-2</v>
      </c>
      <c r="L124" s="17">
        <v>50293000</v>
      </c>
      <c r="M124" s="17">
        <v>500</v>
      </c>
      <c r="N124" s="17">
        <v>99950</v>
      </c>
      <c r="O124" s="17"/>
      <c r="P124" s="17">
        <v>100289</v>
      </c>
      <c r="Q124" s="17">
        <v>3045</v>
      </c>
      <c r="R124" s="17">
        <v>9579</v>
      </c>
      <c r="S124" s="17">
        <v>39347</v>
      </c>
      <c r="T124" s="17">
        <v>1358</v>
      </c>
      <c r="U124" s="17">
        <v>134894</v>
      </c>
      <c r="V124" s="20">
        <f>R124/G124</f>
        <v>9.5271721833227241E-2</v>
      </c>
      <c r="W124" s="20">
        <f>S124/G124</f>
        <v>0.39134110439210695</v>
      </c>
      <c r="X124" s="21">
        <f>S124*840</f>
        <v>33051480</v>
      </c>
      <c r="Y124" s="22">
        <f>F124-X124</f>
        <v>13137017</v>
      </c>
    </row>
    <row r="125" spans="1:25">
      <c r="A125" s="16" t="s">
        <v>195</v>
      </c>
      <c r="B125" s="16">
        <f>B124+1</f>
        <v>121</v>
      </c>
      <c r="C125" s="18">
        <f>F125/G125/12</f>
        <v>26.477290620804876</v>
      </c>
      <c r="D125" s="18">
        <f>J125/G125/12</f>
        <v>20.174561171738848</v>
      </c>
      <c r="E125" s="18">
        <f>Y125/G125/12</f>
        <v>10.921672791713705</v>
      </c>
      <c r="F125" s="17">
        <v>39683210</v>
      </c>
      <c r="G125" s="17">
        <v>124897</v>
      </c>
      <c r="H125" s="17">
        <v>196798</v>
      </c>
      <c r="I125" s="17">
        <f>H125*4*12</f>
        <v>9446304</v>
      </c>
      <c r="J125" s="17">
        <f>F125-I125</f>
        <v>30236906</v>
      </c>
      <c r="K125" s="19">
        <f>I125/F125</f>
        <v>0.23804283978035043</v>
      </c>
      <c r="L125" s="17">
        <v>31151643</v>
      </c>
      <c r="M125" s="17">
        <v>249</v>
      </c>
      <c r="N125" s="17">
        <v>120260</v>
      </c>
      <c r="O125" s="17">
        <v>3</v>
      </c>
      <c r="P125" s="17">
        <v>117211</v>
      </c>
      <c r="Q125" s="17">
        <v>4866</v>
      </c>
      <c r="R125" s="17">
        <v>9317</v>
      </c>
      <c r="S125" s="17">
        <v>27755</v>
      </c>
      <c r="T125" s="17">
        <v>1419</v>
      </c>
      <c r="U125" s="17">
        <v>383251</v>
      </c>
      <c r="V125" s="20">
        <f>R125/G125</f>
        <v>7.459746831389065E-2</v>
      </c>
      <c r="W125" s="20">
        <f>S125/G125</f>
        <v>0.22222311184415958</v>
      </c>
      <c r="X125" s="21">
        <f>S125*840</f>
        <v>23314200</v>
      </c>
      <c r="Y125" s="22">
        <f>F125-X125</f>
        <v>16369010</v>
      </c>
    </row>
    <row r="126" spans="1:25">
      <c r="A126" s="16" t="s">
        <v>147</v>
      </c>
      <c r="B126" s="16">
        <f>B125+1</f>
        <v>122</v>
      </c>
      <c r="C126" s="18">
        <f>F126/G126/12</f>
        <v>21.51230279345781</v>
      </c>
      <c r="D126" s="18">
        <f>J126/G126/12</f>
        <v>17.937834708351428</v>
      </c>
      <c r="E126" s="18">
        <f>Y126/G126/12</f>
        <v>10.96519033145173</v>
      </c>
      <c r="F126" s="17">
        <v>594514</v>
      </c>
      <c r="G126" s="17">
        <v>2303</v>
      </c>
      <c r="H126" s="17">
        <v>2058</v>
      </c>
      <c r="I126" s="17">
        <f>H126*4*12</f>
        <v>98784</v>
      </c>
      <c r="J126" s="17">
        <f>F126-I126</f>
        <v>495730</v>
      </c>
      <c r="K126" s="19">
        <f>I126/F126</f>
        <v>0.16615924940371463</v>
      </c>
      <c r="L126" s="17">
        <v>2000000</v>
      </c>
      <c r="M126" s="17">
        <v>868</v>
      </c>
      <c r="N126" s="17">
        <v>2275</v>
      </c>
      <c r="O126" s="17">
        <v>-1</v>
      </c>
      <c r="P126" s="17">
        <v>2296</v>
      </c>
      <c r="Q126" s="17">
        <v>47</v>
      </c>
      <c r="R126" s="17">
        <v>149</v>
      </c>
      <c r="S126" s="17">
        <v>347</v>
      </c>
      <c r="T126" s="17">
        <v>36</v>
      </c>
      <c r="U126" s="17">
        <v>3750</v>
      </c>
      <c r="V126" s="20">
        <f>R126/G126</f>
        <v>6.4698219713417285E-2</v>
      </c>
      <c r="W126" s="20">
        <f>S126/G126</f>
        <v>0.15067303517151542</v>
      </c>
      <c r="X126" s="21">
        <f>S126*840</f>
        <v>291480</v>
      </c>
      <c r="Y126" s="22">
        <f>F126-X126</f>
        <v>303034</v>
      </c>
    </row>
    <row r="127" spans="1:25">
      <c r="A127" s="16" t="s">
        <v>69</v>
      </c>
      <c r="B127" s="16">
        <f>B126+1</f>
        <v>123</v>
      </c>
      <c r="C127" s="18">
        <f>F127/G127/12</f>
        <v>17.126730139230137</v>
      </c>
      <c r="D127" s="18">
        <f>J127/G127/12</f>
        <v>14.77726248976249</v>
      </c>
      <c r="E127" s="18">
        <f>Y127/G127/12</f>
        <v>10.980947993447993</v>
      </c>
      <c r="F127" s="17">
        <v>10037634</v>
      </c>
      <c r="G127" s="17">
        <v>48840</v>
      </c>
      <c r="H127" s="17">
        <v>28687</v>
      </c>
      <c r="I127" s="17">
        <f>H127*4*12</f>
        <v>1376976</v>
      </c>
      <c r="J127" s="17">
        <f>F127-I127</f>
        <v>8660658</v>
      </c>
      <c r="K127" s="19">
        <f>I127/F127</f>
        <v>0.13718133177599423</v>
      </c>
      <c r="L127" s="17">
        <v>9869783</v>
      </c>
      <c r="M127" s="17">
        <v>202</v>
      </c>
      <c r="N127" s="17">
        <v>48633</v>
      </c>
      <c r="O127" s="17"/>
      <c r="P127" s="17">
        <v>48706</v>
      </c>
      <c r="Q127" s="17">
        <v>1076</v>
      </c>
      <c r="R127" s="17">
        <v>3211</v>
      </c>
      <c r="S127" s="17">
        <v>4288</v>
      </c>
      <c r="T127" s="17">
        <v>644</v>
      </c>
      <c r="U127" s="17">
        <v>91472</v>
      </c>
      <c r="V127" s="20">
        <f>R127/G127</f>
        <v>6.5745290745290744E-2</v>
      </c>
      <c r="W127" s="20">
        <f>S127/G127</f>
        <v>8.7796887796887796E-2</v>
      </c>
      <c r="X127" s="21">
        <f>S127*840</f>
        <v>3601920</v>
      </c>
      <c r="Y127" s="22">
        <f>F127-X127</f>
        <v>6435714</v>
      </c>
    </row>
    <row r="128" spans="1:25">
      <c r="A128" s="16" t="s">
        <v>114</v>
      </c>
      <c r="B128" s="16">
        <f>B127+1</f>
        <v>124</v>
      </c>
      <c r="C128" s="18">
        <f>F128/G128/12</f>
        <v>19.778414882772683</v>
      </c>
      <c r="D128" s="18">
        <f>J128/G128/12</f>
        <v>10.200433231396534</v>
      </c>
      <c r="E128" s="18">
        <f>Y128/G128/12</f>
        <v>11.001656472986747</v>
      </c>
      <c r="F128" s="17">
        <v>310442</v>
      </c>
      <c r="G128" s="17">
        <v>1308</v>
      </c>
      <c r="H128" s="17">
        <v>3132</v>
      </c>
      <c r="I128" s="17">
        <f>H128*4*12</f>
        <v>150336</v>
      </c>
      <c r="J128" s="17">
        <f>F128-I128</f>
        <v>160106</v>
      </c>
      <c r="K128" s="19">
        <f>I128/F128</f>
        <v>0.48426437144458545</v>
      </c>
      <c r="L128" s="17">
        <v>11864683</v>
      </c>
      <c r="M128" s="17">
        <v>9071</v>
      </c>
      <c r="N128" s="17">
        <v>1218</v>
      </c>
      <c r="O128" s="17">
        <v>1</v>
      </c>
      <c r="P128" s="17">
        <v>1201</v>
      </c>
      <c r="Q128" s="17">
        <v>139</v>
      </c>
      <c r="R128" s="17">
        <v>71</v>
      </c>
      <c r="S128" s="17">
        <v>164</v>
      </c>
      <c r="T128" s="17">
        <v>33</v>
      </c>
      <c r="U128" s="17">
        <v>4682</v>
      </c>
      <c r="V128" s="20">
        <f>R128/G128</f>
        <v>5.4281345565749234E-2</v>
      </c>
      <c r="W128" s="20">
        <f>S128/G128</f>
        <v>0.12538226299694188</v>
      </c>
      <c r="X128" s="21">
        <f>S128*840</f>
        <v>137760</v>
      </c>
      <c r="Y128" s="22">
        <f>F128-X128</f>
        <v>172682</v>
      </c>
    </row>
    <row r="129" spans="1:25">
      <c r="A129" s="16" t="s">
        <v>181</v>
      </c>
      <c r="B129" s="16">
        <f>B128+1</f>
        <v>125</v>
      </c>
      <c r="C129" s="18">
        <f>F129/G129/12</f>
        <v>24.57198310576689</v>
      </c>
      <c r="D129" s="18">
        <f>J129/G129/12</f>
        <v>21.697116555224664</v>
      </c>
      <c r="E129" s="18">
        <f>Y129/G129/12</f>
        <v>11.006213594051431</v>
      </c>
      <c r="F129" s="17">
        <v>5247691</v>
      </c>
      <c r="G129" s="17">
        <v>17797</v>
      </c>
      <c r="H129" s="17">
        <v>12791</v>
      </c>
      <c r="I129" s="17">
        <f>H129*4*12</f>
        <v>613968</v>
      </c>
      <c r="J129" s="17">
        <f>F129-I129</f>
        <v>4633723</v>
      </c>
      <c r="K129" s="19">
        <f>I129/F129</f>
        <v>0.11699774243567314</v>
      </c>
      <c r="L129" s="17">
        <v>17563000</v>
      </c>
      <c r="M129" s="17">
        <v>987</v>
      </c>
      <c r="N129" s="17">
        <v>17545</v>
      </c>
      <c r="O129" s="17"/>
      <c r="P129" s="17">
        <v>17475</v>
      </c>
      <c r="Q129" s="17">
        <v>559</v>
      </c>
      <c r="R129" s="17">
        <v>1435</v>
      </c>
      <c r="S129" s="17">
        <v>3449</v>
      </c>
      <c r="T129" s="17">
        <v>248</v>
      </c>
      <c r="U129" s="17">
        <v>31435</v>
      </c>
      <c r="V129" s="20">
        <f>R129/G129</f>
        <v>8.063156711805361E-2</v>
      </c>
      <c r="W129" s="20">
        <f>S129/G129</f>
        <v>0.19379670731022083</v>
      </c>
      <c r="X129" s="21">
        <f>S129*840</f>
        <v>2897160</v>
      </c>
      <c r="Y129" s="22">
        <f>F129-X129</f>
        <v>2350531</v>
      </c>
    </row>
    <row r="130" spans="1:25">
      <c r="A130" s="16" t="s">
        <v>71</v>
      </c>
      <c r="B130" s="16">
        <f>B129+1</f>
        <v>126</v>
      </c>
      <c r="C130" s="18">
        <f>F130/G130/12</f>
        <v>17.250768669002969</v>
      </c>
      <c r="D130" s="18">
        <f>J130/G130/12</f>
        <v>6.4543031730721063</v>
      </c>
      <c r="E130" s="18">
        <f>Y130/G130/12</f>
        <v>11.012116937861817</v>
      </c>
      <c r="F130" s="17">
        <v>42707866</v>
      </c>
      <c r="G130" s="17">
        <v>206309</v>
      </c>
      <c r="H130" s="17">
        <v>556852</v>
      </c>
      <c r="I130" s="17">
        <f>H130*4*12</f>
        <v>26728896</v>
      </c>
      <c r="J130" s="17">
        <f>F130-I130</f>
        <v>15978970</v>
      </c>
      <c r="K130" s="19">
        <f>I130/F130</f>
        <v>0.62585416934669602</v>
      </c>
      <c r="L130" s="17">
        <v>77267000</v>
      </c>
      <c r="M130" s="17">
        <v>375</v>
      </c>
      <c r="N130" s="17">
        <v>176585</v>
      </c>
      <c r="O130" s="17">
        <v>-2</v>
      </c>
      <c r="P130" s="17">
        <v>180343</v>
      </c>
      <c r="Q130" s="17">
        <v>10274</v>
      </c>
      <c r="R130" s="17">
        <v>7829</v>
      </c>
      <c r="S130" s="17">
        <v>18387</v>
      </c>
      <c r="T130" s="17">
        <v>3642</v>
      </c>
      <c r="U130" s="17">
        <v>1131161</v>
      </c>
      <c r="V130" s="20">
        <f>R130/G130</f>
        <v>3.7947932470226702E-2</v>
      </c>
      <c r="W130" s="20">
        <f>S130/G130</f>
        <v>8.9123596159159324E-2</v>
      </c>
      <c r="X130" s="21">
        <f>S130*840</f>
        <v>15445080</v>
      </c>
      <c r="Y130" s="22">
        <f>F130-X130</f>
        <v>27262786</v>
      </c>
    </row>
    <row r="131" spans="1:25">
      <c r="A131" s="16" t="s">
        <v>138</v>
      </c>
      <c r="B131" s="16">
        <f>B130+1</f>
        <v>127</v>
      </c>
      <c r="C131" s="18">
        <f>F131/G131/12</f>
        <v>20.891884705381834</v>
      </c>
      <c r="D131" s="18">
        <f>J131/G131/12</f>
        <v>17.670442459051266</v>
      </c>
      <c r="E131" s="18">
        <f>Y131/G131/12</f>
        <v>11.064188470538184</v>
      </c>
      <c r="F131" s="17">
        <v>392851</v>
      </c>
      <c r="G131" s="17">
        <v>1567</v>
      </c>
      <c r="H131" s="17">
        <v>1262</v>
      </c>
      <c r="I131" s="17">
        <f>H131*4*12</f>
        <v>60576</v>
      </c>
      <c r="J131" s="17">
        <f>F131-I131</f>
        <v>332275</v>
      </c>
      <c r="K131" s="19">
        <f>I131/F131</f>
        <v>0.15419586560808041</v>
      </c>
      <c r="L131" s="17">
        <v>8548984</v>
      </c>
      <c r="M131" s="17">
        <v>5456</v>
      </c>
      <c r="N131" s="17">
        <v>1511</v>
      </c>
      <c r="O131" s="17">
        <v>4</v>
      </c>
      <c r="P131" s="17">
        <v>1450</v>
      </c>
      <c r="Q131" s="17">
        <v>42</v>
      </c>
      <c r="R131" s="17">
        <v>95</v>
      </c>
      <c r="S131" s="17">
        <v>220</v>
      </c>
      <c r="T131" s="17">
        <v>26</v>
      </c>
      <c r="U131" s="17">
        <v>3242</v>
      </c>
      <c r="V131" s="20">
        <f>R131/G131</f>
        <v>6.0625398851308229E-2</v>
      </c>
      <c r="W131" s="20">
        <f>S131/G131</f>
        <v>0.14039566049776644</v>
      </c>
      <c r="X131" s="21">
        <f>S131*840</f>
        <v>184800</v>
      </c>
      <c r="Y131" s="22">
        <f>F131-X131</f>
        <v>208051</v>
      </c>
    </row>
    <row r="132" spans="1:25">
      <c r="A132" s="16" t="s">
        <v>87</v>
      </c>
      <c r="B132" s="16">
        <f>B131+1</f>
        <v>128</v>
      </c>
      <c r="C132" s="18">
        <f>F132/G132/12</f>
        <v>18.389340286199367</v>
      </c>
      <c r="D132" s="18">
        <f>J132/G132/12</f>
        <v>11.817426631093864</v>
      </c>
      <c r="E132" s="18">
        <f>Y132/G132/12</f>
        <v>11.088830948338588</v>
      </c>
      <c r="F132" s="17">
        <v>909831</v>
      </c>
      <c r="G132" s="17">
        <v>4123</v>
      </c>
      <c r="H132" s="17">
        <v>6774</v>
      </c>
      <c r="I132" s="17">
        <f>H132*4*12</f>
        <v>325152</v>
      </c>
      <c r="J132" s="17">
        <f>F132-I132</f>
        <v>584679</v>
      </c>
      <c r="K132" s="19">
        <f>I132/F132</f>
        <v>0.35737625998674477</v>
      </c>
      <c r="L132" s="17">
        <v>2135000</v>
      </c>
      <c r="M132" s="17">
        <v>518</v>
      </c>
      <c r="N132" s="17">
        <v>3837</v>
      </c>
      <c r="O132" s="17">
        <v>-1</v>
      </c>
      <c r="P132" s="17">
        <v>3871</v>
      </c>
      <c r="Q132" s="17">
        <v>133</v>
      </c>
      <c r="R132" s="17">
        <v>168</v>
      </c>
      <c r="S132" s="17">
        <v>430</v>
      </c>
      <c r="T132" s="17">
        <v>90</v>
      </c>
      <c r="U132" s="17">
        <v>10266</v>
      </c>
      <c r="V132" s="20">
        <f>R132/G132</f>
        <v>4.074702886247878E-2</v>
      </c>
      <c r="W132" s="20">
        <f>S132/G132</f>
        <v>0.1042929905408683</v>
      </c>
      <c r="X132" s="21">
        <f>S132*840</f>
        <v>361200</v>
      </c>
      <c r="Y132" s="22">
        <f>F132-X132</f>
        <v>548631</v>
      </c>
    </row>
    <row r="133" spans="1:25">
      <c r="A133" s="16" t="s">
        <v>161</v>
      </c>
      <c r="B133" s="16">
        <f>B132+1</f>
        <v>129</v>
      </c>
      <c r="C133" s="18">
        <f>F133/G133/12</f>
        <v>22.540885237110242</v>
      </c>
      <c r="D133" s="18">
        <f>J133/G133/12</f>
        <v>16.013190454301693</v>
      </c>
      <c r="E133" s="18">
        <f>Y133/G133/12</f>
        <v>11.11741936719528</v>
      </c>
      <c r="F133" s="17">
        <v>23538094</v>
      </c>
      <c r="G133" s="17">
        <v>87020</v>
      </c>
      <c r="H133" s="17">
        <v>142010</v>
      </c>
      <c r="I133" s="17">
        <f>H133*4*12</f>
        <v>6816480</v>
      </c>
      <c r="J133" s="17">
        <f>F133-I133</f>
        <v>16721614</v>
      </c>
      <c r="K133" s="19">
        <f>I133/F133</f>
        <v>0.2895935414311796</v>
      </c>
      <c r="L133" s="17">
        <v>16278844</v>
      </c>
      <c r="M133" s="17">
        <v>187</v>
      </c>
      <c r="N133" s="17">
        <v>85468</v>
      </c>
      <c r="O133" s="17">
        <v>4</v>
      </c>
      <c r="P133" s="17">
        <v>82547</v>
      </c>
      <c r="Q133" s="17">
        <v>5336</v>
      </c>
      <c r="R133" s="17">
        <v>6030</v>
      </c>
      <c r="S133" s="17">
        <v>14201</v>
      </c>
      <c r="T133" s="17">
        <v>1002</v>
      </c>
      <c r="U133" s="17">
        <v>260366</v>
      </c>
      <c r="V133" s="20">
        <f>R133/G133</f>
        <v>6.9294415076993798E-2</v>
      </c>
      <c r="W133" s="20">
        <f>S133/G133</f>
        <v>0.16319236957021374</v>
      </c>
      <c r="X133" s="21">
        <f>S133*840</f>
        <v>11928840</v>
      </c>
      <c r="Y133" s="22">
        <f>F133-X133</f>
        <v>11609254</v>
      </c>
    </row>
    <row r="134" spans="1:25">
      <c r="A134" s="16" t="s">
        <v>67</v>
      </c>
      <c r="B134" s="16">
        <f>B133+1</f>
        <v>130</v>
      </c>
      <c r="C134" s="18">
        <f>F134/G134/12</f>
        <v>17.076851259069567</v>
      </c>
      <c r="D134" s="18">
        <f>J134/G134/12</f>
        <v>11.43920721297482</v>
      </c>
      <c r="E134" s="18">
        <f>Y134/G134/12</f>
        <v>11.138951131028596</v>
      </c>
      <c r="F134" s="17">
        <v>640177</v>
      </c>
      <c r="G134" s="17">
        <v>3124</v>
      </c>
      <c r="H134" s="17">
        <v>4403</v>
      </c>
      <c r="I134" s="17">
        <f>H134*4*12</f>
        <v>211344</v>
      </c>
      <c r="J134" s="17">
        <f>F134-I134</f>
        <v>428833</v>
      </c>
      <c r="K134" s="19">
        <f>I134/F134</f>
        <v>0.33013369739931298</v>
      </c>
      <c r="L134" s="17">
        <v>1287000</v>
      </c>
      <c r="M134" s="17">
        <v>412</v>
      </c>
      <c r="N134" s="17">
        <v>3063</v>
      </c>
      <c r="O134" s="17">
        <v>3</v>
      </c>
      <c r="P134" s="17">
        <v>2983</v>
      </c>
      <c r="Q134" s="17">
        <v>58</v>
      </c>
      <c r="R134" s="17">
        <v>122</v>
      </c>
      <c r="S134" s="17">
        <v>265</v>
      </c>
      <c r="T134" s="17">
        <v>92</v>
      </c>
      <c r="U134" s="17">
        <v>8841</v>
      </c>
      <c r="V134" s="20">
        <f>R134/G134</f>
        <v>3.9052496798975669E-2</v>
      </c>
      <c r="W134" s="20">
        <f>S134/G134</f>
        <v>8.4827144686299621E-2</v>
      </c>
      <c r="X134" s="21">
        <f>S134*840</f>
        <v>222600</v>
      </c>
      <c r="Y134" s="22">
        <f>F134-X134</f>
        <v>417577</v>
      </c>
    </row>
    <row r="135" spans="1:25">
      <c r="A135" s="16" t="s">
        <v>152</v>
      </c>
      <c r="B135" s="16">
        <f>B134+1</f>
        <v>131</v>
      </c>
      <c r="C135" s="18">
        <f>F135/G135/12</f>
        <v>21.935897435897434</v>
      </c>
      <c r="D135" s="18">
        <f>J135/G135/12</f>
        <v>10.858974358974359</v>
      </c>
      <c r="E135" s="18">
        <f>Y135/G135/12</f>
        <v>11.166666666666666</v>
      </c>
      <c r="F135" s="17">
        <v>3422</v>
      </c>
      <c r="G135" s="17">
        <v>13</v>
      </c>
      <c r="H135" s="17">
        <v>36</v>
      </c>
      <c r="I135" s="17">
        <f>H135*4*12</f>
        <v>1728</v>
      </c>
      <c r="J135" s="17">
        <f>F135-I135</f>
        <v>1694</v>
      </c>
      <c r="K135" s="19">
        <f>I135/F135</f>
        <v>0.50496785505552311</v>
      </c>
      <c r="L135" s="17">
        <v>2000</v>
      </c>
      <c r="M135" s="17">
        <v>154</v>
      </c>
      <c r="N135" s="17">
        <v>12</v>
      </c>
      <c r="O135" s="17">
        <v>71</v>
      </c>
      <c r="P135" s="17">
        <v>7</v>
      </c>
      <c r="Q135" s="17"/>
      <c r="R135" s="17">
        <v>1</v>
      </c>
      <c r="S135" s="17">
        <v>2</v>
      </c>
      <c r="T135" s="17"/>
      <c r="U135" s="17">
        <v>54</v>
      </c>
      <c r="V135" s="20">
        <f>R135/G135</f>
        <v>7.6923076923076927E-2</v>
      </c>
      <c r="W135" s="20">
        <f>S135/G135</f>
        <v>0.15384615384615385</v>
      </c>
      <c r="X135" s="21">
        <f>S135*840</f>
        <v>1680</v>
      </c>
      <c r="Y135" s="22">
        <f>F135-X135</f>
        <v>1742</v>
      </c>
    </row>
    <row r="136" spans="1:25">
      <c r="A136" s="16" t="s">
        <v>182</v>
      </c>
      <c r="B136" s="16">
        <f>B135+1</f>
        <v>132</v>
      </c>
      <c r="C136" s="18">
        <f>F136/G136/12</f>
        <v>24.667677710374864</v>
      </c>
      <c r="D136" s="18">
        <f>J136/G136/12</f>
        <v>16.411961424793905</v>
      </c>
      <c r="E136" s="18">
        <f>Y136/G136/12</f>
        <v>11.242572717374399</v>
      </c>
      <c r="F136" s="17">
        <v>634354</v>
      </c>
      <c r="G136" s="17">
        <v>2143</v>
      </c>
      <c r="H136" s="17">
        <v>4423</v>
      </c>
      <c r="I136" s="17">
        <f>H136*4*12</f>
        <v>212304</v>
      </c>
      <c r="J136" s="17">
        <f>F136-I136</f>
        <v>422050</v>
      </c>
      <c r="K136" s="19">
        <f>I136/F136</f>
        <v>0.33467748291963162</v>
      </c>
      <c r="L136" s="17">
        <v>545993</v>
      </c>
      <c r="M136" s="17">
        <v>255</v>
      </c>
      <c r="N136" s="17">
        <v>2098</v>
      </c>
      <c r="O136" s="17">
        <v>3</v>
      </c>
      <c r="P136" s="17">
        <v>2042</v>
      </c>
      <c r="Q136" s="17">
        <v>104</v>
      </c>
      <c r="R136" s="17">
        <v>140</v>
      </c>
      <c r="S136" s="17">
        <v>411</v>
      </c>
      <c r="T136" s="17">
        <v>35</v>
      </c>
      <c r="U136" s="17">
        <v>8033</v>
      </c>
      <c r="V136" s="20">
        <f>R136/G136</f>
        <v>6.532897806812879E-2</v>
      </c>
      <c r="W136" s="20">
        <f>S136/G136</f>
        <v>0.19178721418572095</v>
      </c>
      <c r="X136" s="21">
        <f>S136*840</f>
        <v>345240</v>
      </c>
      <c r="Y136" s="22">
        <f>F136-X136</f>
        <v>289114</v>
      </c>
    </row>
    <row r="137" spans="1:25">
      <c r="A137" s="16" t="s">
        <v>145</v>
      </c>
      <c r="B137" s="16">
        <f>B136+1</f>
        <v>133</v>
      </c>
      <c r="C137" s="18">
        <f>F137/G137/12</f>
        <v>21.431748933577087</v>
      </c>
      <c r="D137" s="18">
        <f>J137/G137/12</f>
        <v>15.640158439975623</v>
      </c>
      <c r="E137" s="18">
        <f>Y137/G137/12</f>
        <v>11.32205971968312</v>
      </c>
      <c r="F137" s="17">
        <v>140678</v>
      </c>
      <c r="G137" s="17">
        <v>547</v>
      </c>
      <c r="H137" s="17">
        <v>792</v>
      </c>
      <c r="I137" s="17">
        <f>H137*4*12</f>
        <v>38016</v>
      </c>
      <c r="J137" s="17">
        <f>F137-I137</f>
        <v>102662</v>
      </c>
      <c r="K137" s="19">
        <f>I137/F137</f>
        <v>0.27023415175080678</v>
      </c>
      <c r="L137" s="17">
        <v>193483</v>
      </c>
      <c r="M137" s="17">
        <v>354</v>
      </c>
      <c r="N137" s="17">
        <v>519</v>
      </c>
      <c r="O137" s="17">
        <v>-1</v>
      </c>
      <c r="P137" s="17">
        <v>522</v>
      </c>
      <c r="Q137" s="17">
        <v>29</v>
      </c>
      <c r="R137" s="17">
        <v>28</v>
      </c>
      <c r="S137" s="17">
        <v>79</v>
      </c>
      <c r="T137" s="17">
        <v>12</v>
      </c>
      <c r="U137" s="17">
        <v>2065</v>
      </c>
      <c r="V137" s="20">
        <f>R137/G137</f>
        <v>5.1188299817184646E-2</v>
      </c>
      <c r="W137" s="20">
        <f>S137/G137</f>
        <v>0.14442413162705667</v>
      </c>
      <c r="X137" s="21">
        <f>S137*840</f>
        <v>66360</v>
      </c>
      <c r="Y137" s="22">
        <f>F137-X137</f>
        <v>74318</v>
      </c>
    </row>
    <row r="138" spans="1:25">
      <c r="A138" s="16" t="s">
        <v>119</v>
      </c>
      <c r="B138" s="16">
        <f>B137+1</f>
        <v>134</v>
      </c>
      <c r="C138" s="18">
        <f>F138/G138/12</f>
        <v>20.131944444444446</v>
      </c>
      <c r="D138" s="18">
        <f>J138/G138/12</f>
        <v>12.131944444444445</v>
      </c>
      <c r="E138" s="18">
        <f>Y138/G138/12</f>
        <v>11.381944444444445</v>
      </c>
      <c r="F138" s="17">
        <v>5798</v>
      </c>
      <c r="G138" s="17">
        <v>24</v>
      </c>
      <c r="H138" s="17">
        <v>48</v>
      </c>
      <c r="I138" s="17">
        <f>H138*4*12</f>
        <v>2304</v>
      </c>
      <c r="J138" s="17">
        <f>F138-I138</f>
        <v>3494</v>
      </c>
      <c r="K138" s="19">
        <f>I138/F138</f>
        <v>0.39737840634701621</v>
      </c>
      <c r="L138" s="17">
        <v>3100</v>
      </c>
      <c r="M138" s="17">
        <v>129</v>
      </c>
      <c r="N138" s="17">
        <v>22</v>
      </c>
      <c r="O138" s="17"/>
      <c r="P138" s="17">
        <v>22</v>
      </c>
      <c r="Q138" s="17"/>
      <c r="R138" s="17">
        <v>1</v>
      </c>
      <c r="S138" s="17">
        <v>3</v>
      </c>
      <c r="T138" s="17">
        <v>1</v>
      </c>
      <c r="U138" s="17">
        <v>84</v>
      </c>
      <c r="V138" s="20">
        <f>R138/G138</f>
        <v>4.1666666666666664E-2</v>
      </c>
      <c r="W138" s="20">
        <f>S138/G138</f>
        <v>0.125</v>
      </c>
      <c r="X138" s="21">
        <f>S138*840</f>
        <v>2520</v>
      </c>
      <c r="Y138" s="22">
        <f>F138-X138</f>
        <v>3278</v>
      </c>
    </row>
    <row r="139" spans="1:25">
      <c r="A139" s="16" t="s">
        <v>216</v>
      </c>
      <c r="B139" s="16">
        <f>B138+1</f>
        <v>135</v>
      </c>
      <c r="C139" s="18">
        <f>F139/G139/12</f>
        <v>33.918581881892202</v>
      </c>
      <c r="D139" s="18">
        <f>J139/G139/12</f>
        <v>27.887045243739049</v>
      </c>
      <c r="E139" s="18">
        <f>Y139/G139/12</f>
        <v>11.388436566010512</v>
      </c>
      <c r="F139" s="17">
        <v>3949344</v>
      </c>
      <c r="G139" s="17">
        <v>9703</v>
      </c>
      <c r="H139" s="17">
        <v>14631</v>
      </c>
      <c r="I139" s="17">
        <f>H139*4*12</f>
        <v>702288</v>
      </c>
      <c r="J139" s="17">
        <f>F139-I139</f>
        <v>3247056</v>
      </c>
      <c r="K139" s="19">
        <f>I139/F139</f>
        <v>0.17782396266316633</v>
      </c>
      <c r="L139" s="17">
        <v>23465003</v>
      </c>
      <c r="M139" s="17">
        <v>2418</v>
      </c>
      <c r="N139" s="17">
        <v>9582</v>
      </c>
      <c r="O139" s="17">
        <v>4</v>
      </c>
      <c r="P139" s="17">
        <v>9256</v>
      </c>
      <c r="Q139" s="17">
        <v>387</v>
      </c>
      <c r="R139" s="17">
        <v>858</v>
      </c>
      <c r="S139" s="17">
        <v>3123</v>
      </c>
      <c r="T139" s="17">
        <v>142</v>
      </c>
      <c r="U139" s="17">
        <v>19261</v>
      </c>
      <c r="V139" s="20">
        <f>R139/G139</f>
        <v>8.842625991961249E-2</v>
      </c>
      <c r="W139" s="20">
        <f>S139/G139</f>
        <v>0.32185921879830981</v>
      </c>
      <c r="X139" s="21">
        <f>S139*840</f>
        <v>2623320</v>
      </c>
      <c r="Y139" s="22">
        <f>F139-X139</f>
        <v>1326024</v>
      </c>
    </row>
    <row r="140" spans="1:25">
      <c r="A140" s="16" t="s">
        <v>101</v>
      </c>
      <c r="B140" s="16">
        <f>B139+1</f>
        <v>136</v>
      </c>
      <c r="C140" s="18">
        <f>F140/G140/12</f>
        <v>19.084191583610188</v>
      </c>
      <c r="D140" s="18">
        <f>J140/G140/12</f>
        <v>15.828377630121816</v>
      </c>
      <c r="E140" s="18">
        <f>Y140/G140/12</f>
        <v>11.409772978959026</v>
      </c>
      <c r="F140" s="17">
        <v>689321</v>
      </c>
      <c r="G140" s="17">
        <v>3010</v>
      </c>
      <c r="H140" s="17">
        <v>2450</v>
      </c>
      <c r="I140" s="17">
        <f>H140*4*12</f>
        <v>117600</v>
      </c>
      <c r="J140" s="17">
        <f>F140-I140</f>
        <v>571721</v>
      </c>
      <c r="K140" s="19">
        <f>I140/F140</f>
        <v>0.17060266552157849</v>
      </c>
      <c r="L140" s="17">
        <v>843617</v>
      </c>
      <c r="M140" s="17">
        <v>280</v>
      </c>
      <c r="N140" s="17">
        <v>2980</v>
      </c>
      <c r="O140" s="17">
        <v>1</v>
      </c>
      <c r="P140" s="17">
        <v>2961</v>
      </c>
      <c r="Q140" s="17">
        <v>72</v>
      </c>
      <c r="R140" s="17">
        <v>191</v>
      </c>
      <c r="S140" s="17">
        <v>330</v>
      </c>
      <c r="T140" s="17">
        <v>37</v>
      </c>
      <c r="U140" s="17">
        <v>6297</v>
      </c>
      <c r="V140" s="20">
        <f>R140/G140</f>
        <v>6.3455149501661132E-2</v>
      </c>
      <c r="W140" s="20">
        <f>S140/G140</f>
        <v>0.10963455149501661</v>
      </c>
      <c r="X140" s="21">
        <f>S140*840</f>
        <v>277200</v>
      </c>
      <c r="Y140" s="22">
        <f>F140-X140</f>
        <v>412121</v>
      </c>
    </row>
    <row r="141" spans="1:25">
      <c r="A141" s="16" t="s">
        <v>127</v>
      </c>
      <c r="B141" s="16">
        <f>B140+1</f>
        <v>137</v>
      </c>
      <c r="C141" s="18">
        <f>F141/G141/12</f>
        <v>20.468334215951149</v>
      </c>
      <c r="D141" s="18">
        <f>J141/G141/12</f>
        <v>18.411445757899429</v>
      </c>
      <c r="E141" s="18">
        <f>Y141/G141/12</f>
        <v>11.411957377039371</v>
      </c>
      <c r="F141" s="17">
        <v>27364771</v>
      </c>
      <c r="G141" s="17">
        <v>111411</v>
      </c>
      <c r="H141" s="17">
        <v>57290</v>
      </c>
      <c r="I141" s="17">
        <f>H141*4*12</f>
        <v>2749920</v>
      </c>
      <c r="J141" s="17">
        <f>F141-I141</f>
        <v>24614851</v>
      </c>
      <c r="K141" s="19">
        <f>I141/F141</f>
        <v>0.10049124840109204</v>
      </c>
      <c r="L141" s="17">
        <v>46439864</v>
      </c>
      <c r="M141" s="17">
        <v>417</v>
      </c>
      <c r="N141" s="17">
        <v>109457</v>
      </c>
      <c r="O141" s="17">
        <v>1</v>
      </c>
      <c r="P141" s="17">
        <v>108900</v>
      </c>
      <c r="Q141" s="17">
        <v>2197</v>
      </c>
      <c r="R141" s="17">
        <v>7906</v>
      </c>
      <c r="S141" s="17">
        <v>14414</v>
      </c>
      <c r="T141" s="17">
        <v>1533</v>
      </c>
      <c r="U141" s="17">
        <v>190233</v>
      </c>
      <c r="V141" s="20">
        <f>R141/G141</f>
        <v>7.0962472287296588E-2</v>
      </c>
      <c r="W141" s="20">
        <f>S141/G141</f>
        <v>0.12937681198445397</v>
      </c>
      <c r="X141" s="21">
        <f>S141*840</f>
        <v>12107760</v>
      </c>
      <c r="Y141" s="22">
        <f>F141-X141</f>
        <v>15257011</v>
      </c>
    </row>
    <row r="142" spans="1:25">
      <c r="A142" s="16" t="s">
        <v>180</v>
      </c>
      <c r="B142" s="16">
        <f>B141+1</f>
        <v>138</v>
      </c>
      <c r="C142" s="18">
        <f>F142/G142/12</f>
        <v>24.381021945201923</v>
      </c>
      <c r="D142" s="18">
        <f>J142/G142/12</f>
        <v>17.641637449681859</v>
      </c>
      <c r="E142" s="18">
        <f>Y142/G142/12</f>
        <v>11.428158680690819</v>
      </c>
      <c r="F142" s="17">
        <v>751033</v>
      </c>
      <c r="G142" s="17">
        <v>2567</v>
      </c>
      <c r="H142" s="17">
        <v>4325</v>
      </c>
      <c r="I142" s="17">
        <f>H142*4*12</f>
        <v>207600</v>
      </c>
      <c r="J142" s="17">
        <f>F142-I142</f>
        <v>543433</v>
      </c>
      <c r="K142" s="19">
        <f>I142/F142</f>
        <v>0.27641927851372711</v>
      </c>
      <c r="L142" s="17">
        <v>347900</v>
      </c>
      <c r="M142" s="17">
        <v>136</v>
      </c>
      <c r="N142" s="17">
        <v>2515</v>
      </c>
      <c r="O142" s="17">
        <v>4</v>
      </c>
      <c r="P142" s="17">
        <v>2425</v>
      </c>
      <c r="Q142" s="17">
        <v>120</v>
      </c>
      <c r="R142" s="17">
        <v>137</v>
      </c>
      <c r="S142" s="17">
        <v>475</v>
      </c>
      <c r="T142" s="17">
        <v>62</v>
      </c>
      <c r="U142" s="17">
        <v>8705</v>
      </c>
      <c r="V142" s="20">
        <f>R142/G142</f>
        <v>5.3369692247760031E-2</v>
      </c>
      <c r="W142" s="20">
        <f>S142/G142</f>
        <v>0.18504090377873003</v>
      </c>
      <c r="X142" s="21">
        <f>S142*840</f>
        <v>399000</v>
      </c>
      <c r="Y142" s="22">
        <f>F142-X142</f>
        <v>352033</v>
      </c>
    </row>
    <row r="143" spans="1:25">
      <c r="A143" s="16" t="s">
        <v>178</v>
      </c>
      <c r="B143" s="16">
        <f>B142+1</f>
        <v>139</v>
      </c>
      <c r="C143" s="18">
        <f>F143/G143/12</f>
        <v>24.34142167459288</v>
      </c>
      <c r="D143" s="18">
        <f>J143/G143/12</f>
        <v>18.160876927511168</v>
      </c>
      <c r="E143" s="18">
        <f>Y143/G143/12</f>
        <v>11.443021328721718</v>
      </c>
      <c r="F143" s="17">
        <v>6756205</v>
      </c>
      <c r="G143" s="17">
        <v>23130</v>
      </c>
      <c r="H143" s="17">
        <v>35739</v>
      </c>
      <c r="I143" s="17">
        <f>H143*4*12</f>
        <v>1715472</v>
      </c>
      <c r="J143" s="17">
        <f>F143-I143</f>
        <v>5040733</v>
      </c>
      <c r="K143" s="19">
        <f>I143/F143</f>
        <v>0.25391059033880709</v>
      </c>
      <c r="L143" s="17">
        <v>8758900</v>
      </c>
      <c r="M143" s="17">
        <v>379</v>
      </c>
      <c r="N143" s="17">
        <v>22653</v>
      </c>
      <c r="O143" s="17">
        <v>3</v>
      </c>
      <c r="P143" s="17">
        <v>22077</v>
      </c>
      <c r="Q143" s="17">
        <v>1093</v>
      </c>
      <c r="R143" s="17">
        <v>1350</v>
      </c>
      <c r="S143" s="17">
        <v>4262</v>
      </c>
      <c r="T143" s="17">
        <v>433</v>
      </c>
      <c r="U143" s="17">
        <v>67573</v>
      </c>
      <c r="V143" s="20">
        <f>R143/G143</f>
        <v>5.8365758754863814E-2</v>
      </c>
      <c r="W143" s="20">
        <f>S143/G143</f>
        <v>0.18426286208387377</v>
      </c>
      <c r="X143" s="21">
        <f>S143*840</f>
        <v>3580080</v>
      </c>
      <c r="Y143" s="22">
        <f>F143-X143</f>
        <v>3176125</v>
      </c>
    </row>
    <row r="144" spans="1:25" s="6" customFormat="1">
      <c r="A144" s="16" t="s">
        <v>75</v>
      </c>
      <c r="B144" s="16">
        <f>B143+1</f>
        <v>140</v>
      </c>
      <c r="C144" s="18">
        <f>F144/G144/12</f>
        <v>17.567323825503355</v>
      </c>
      <c r="D144" s="18">
        <f>J144/G144/12</f>
        <v>14.79886744966443</v>
      </c>
      <c r="E144" s="18">
        <f>Y144/G144/12</f>
        <v>11.51866610738255</v>
      </c>
      <c r="F144" s="17">
        <v>251283</v>
      </c>
      <c r="G144" s="17">
        <v>1192</v>
      </c>
      <c r="H144" s="17">
        <v>825</v>
      </c>
      <c r="I144" s="17">
        <f>H144*4*12</f>
        <v>39600</v>
      </c>
      <c r="J144" s="17">
        <f>F144-I144</f>
        <v>211683</v>
      </c>
      <c r="K144" s="19">
        <f>I144/F144</f>
        <v>0.15759124174735259</v>
      </c>
      <c r="L144" s="17">
        <v>258686</v>
      </c>
      <c r="M144" s="17">
        <v>217</v>
      </c>
      <c r="N144" s="17">
        <v>1147</v>
      </c>
      <c r="O144" s="17">
        <v>1</v>
      </c>
      <c r="P144" s="17">
        <v>1134</v>
      </c>
      <c r="Q144" s="17">
        <v>23</v>
      </c>
      <c r="R144" s="17">
        <v>78</v>
      </c>
      <c r="S144" s="17">
        <v>103</v>
      </c>
      <c r="T144" s="17">
        <v>17</v>
      </c>
      <c r="U144" s="17">
        <v>1935</v>
      </c>
      <c r="V144" s="20">
        <f>R144/G144</f>
        <v>6.5436241610738258E-2</v>
      </c>
      <c r="W144" s="20">
        <f>S144/G144</f>
        <v>8.6409395973154363E-2</v>
      </c>
      <c r="X144" s="21">
        <f>S144*840</f>
        <v>86520</v>
      </c>
      <c r="Y144" s="22">
        <f>F144-X144</f>
        <v>164763</v>
      </c>
    </row>
    <row r="145" spans="1:25">
      <c r="A145" s="16" t="s">
        <v>139</v>
      </c>
      <c r="B145" s="16">
        <f>B144+1</f>
        <v>141</v>
      </c>
      <c r="C145" s="18">
        <f>F145/G145/12</f>
        <v>20.946528676153516</v>
      </c>
      <c r="D145" s="18">
        <f>J145/G145/12</f>
        <v>14.633462699439413</v>
      </c>
      <c r="E145" s="18">
        <f>Y145/G145/12</f>
        <v>11.528676153514446</v>
      </c>
      <c r="F145" s="17">
        <v>194300</v>
      </c>
      <c r="G145" s="17">
        <v>773</v>
      </c>
      <c r="H145" s="17">
        <v>1220</v>
      </c>
      <c r="I145" s="17">
        <f>H145*4*12</f>
        <v>58560</v>
      </c>
      <c r="J145" s="17">
        <f>F145-I145</f>
        <v>135740</v>
      </c>
      <c r="K145" s="19">
        <f>I145/F145</f>
        <v>0.30138960370560985</v>
      </c>
      <c r="L145" s="17">
        <v>173800</v>
      </c>
      <c r="M145" s="17">
        <v>225</v>
      </c>
      <c r="N145" s="17">
        <v>727</v>
      </c>
      <c r="O145" s="17">
        <v>-2</v>
      </c>
      <c r="P145" s="17">
        <v>740</v>
      </c>
      <c r="Q145" s="17">
        <v>34</v>
      </c>
      <c r="R145" s="17">
        <v>39</v>
      </c>
      <c r="S145" s="17">
        <v>104</v>
      </c>
      <c r="T145" s="17">
        <v>11</v>
      </c>
      <c r="U145" s="17">
        <v>2296</v>
      </c>
      <c r="V145" s="20">
        <f>R145/G145</f>
        <v>5.0452781371280724E-2</v>
      </c>
      <c r="W145" s="20">
        <f>S145/G145</f>
        <v>0.13454075032341525</v>
      </c>
      <c r="X145" s="21">
        <f>S145*840</f>
        <v>87360</v>
      </c>
      <c r="Y145" s="22">
        <f>F145-X145</f>
        <v>106940</v>
      </c>
    </row>
    <row r="146" spans="1:25">
      <c r="A146" s="16" t="s">
        <v>176</v>
      </c>
      <c r="B146" s="16">
        <f>B145+1</f>
        <v>142</v>
      </c>
      <c r="C146" s="18">
        <f>F146/G146/12</f>
        <v>24.047619047619047</v>
      </c>
      <c r="D146" s="18">
        <f>J146/G146/12</f>
        <v>19.19047619047619</v>
      </c>
      <c r="E146" s="18">
        <f>Y146/G146/12</f>
        <v>11.547619047619049</v>
      </c>
      <c r="F146" s="17">
        <v>8080</v>
      </c>
      <c r="G146" s="17">
        <v>28</v>
      </c>
      <c r="H146" s="17">
        <v>34</v>
      </c>
      <c r="I146" s="17">
        <f>H146*4*12</f>
        <v>1632</v>
      </c>
      <c r="J146" s="17">
        <f>F146-I146</f>
        <v>6448</v>
      </c>
      <c r="K146" s="19">
        <f>I146/F146</f>
        <v>0.20198019801980199</v>
      </c>
      <c r="L146" s="17">
        <v>9269</v>
      </c>
      <c r="M146" s="17">
        <v>331</v>
      </c>
      <c r="N146" s="17">
        <v>26</v>
      </c>
      <c r="O146" s="17">
        <v>8</v>
      </c>
      <c r="P146" s="17">
        <v>24</v>
      </c>
      <c r="Q146" s="17"/>
      <c r="R146" s="17">
        <v>2</v>
      </c>
      <c r="S146" s="17">
        <v>5</v>
      </c>
      <c r="T146" s="17">
        <v>1</v>
      </c>
      <c r="U146" s="17">
        <v>97</v>
      </c>
      <c r="V146" s="20">
        <f>R146/G146</f>
        <v>7.1428571428571425E-2</v>
      </c>
      <c r="W146" s="20">
        <f>S146/G146</f>
        <v>0.17857142857142858</v>
      </c>
      <c r="X146" s="21">
        <f>S146*840</f>
        <v>4200</v>
      </c>
      <c r="Y146" s="22">
        <f>F146-X146</f>
        <v>3880</v>
      </c>
    </row>
    <row r="147" spans="1:25">
      <c r="A147" s="16" t="s">
        <v>164</v>
      </c>
      <c r="B147" s="16">
        <f>B146+1</f>
        <v>143</v>
      </c>
      <c r="C147" s="18">
        <f>F147/G147/12</f>
        <v>22.62864783910997</v>
      </c>
      <c r="D147" s="18">
        <f>J147/G147/12</f>
        <v>20.294373127941807</v>
      </c>
      <c r="E147" s="18">
        <f>Y147/G147/12</f>
        <v>11.683846812152332</v>
      </c>
      <c r="F147" s="17">
        <v>1057663</v>
      </c>
      <c r="G147" s="17">
        <v>3895</v>
      </c>
      <c r="H147" s="17">
        <v>2273</v>
      </c>
      <c r="I147" s="17">
        <f>H147*4*12</f>
        <v>109104</v>
      </c>
      <c r="J147" s="17">
        <f>F147-I147</f>
        <v>948559</v>
      </c>
      <c r="K147" s="19">
        <f>I147/F147</f>
        <v>0.10315573107880298</v>
      </c>
      <c r="L147" s="17">
        <v>8118146</v>
      </c>
      <c r="M147" s="17">
        <v>2084</v>
      </c>
      <c r="N147" s="17">
        <v>3861</v>
      </c>
      <c r="O147" s="17"/>
      <c r="P147" s="17">
        <v>3857</v>
      </c>
      <c r="Q147" s="17">
        <v>73</v>
      </c>
      <c r="R147" s="17">
        <v>303</v>
      </c>
      <c r="S147" s="17">
        <v>609</v>
      </c>
      <c r="T147" s="17">
        <v>61</v>
      </c>
      <c r="U147" s="17">
        <v>7939</v>
      </c>
      <c r="V147" s="20">
        <f>R147/G147</f>
        <v>7.7792041078305521E-2</v>
      </c>
      <c r="W147" s="20">
        <f>S147/G147</f>
        <v>0.15635430038510911</v>
      </c>
      <c r="X147" s="21">
        <f>S147*840</f>
        <v>511560</v>
      </c>
      <c r="Y147" s="22">
        <f>F147-X147</f>
        <v>546103</v>
      </c>
    </row>
    <row r="148" spans="1:25">
      <c r="A148" s="16" t="s">
        <v>203</v>
      </c>
      <c r="B148" s="16">
        <f>B147+1</f>
        <v>144</v>
      </c>
      <c r="C148" s="18">
        <f>F148/G148/12</f>
        <v>29.211805555555557</v>
      </c>
      <c r="D148" s="18">
        <f>J148/G148/12</f>
        <v>19.878472222222221</v>
      </c>
      <c r="E148" s="18">
        <f>Y148/G148/12</f>
        <v>11.711805555555555</v>
      </c>
      <c r="F148" s="17">
        <v>8413</v>
      </c>
      <c r="G148" s="17">
        <v>24</v>
      </c>
      <c r="H148" s="17">
        <v>56</v>
      </c>
      <c r="I148" s="17">
        <f>H148*4*12</f>
        <v>2688</v>
      </c>
      <c r="J148" s="17">
        <f>F148-I148</f>
        <v>5725</v>
      </c>
      <c r="K148" s="19">
        <f>I148/F148</f>
        <v>0.31950552716034708</v>
      </c>
      <c r="L148" s="17">
        <v>6616</v>
      </c>
      <c r="M148" s="17">
        <v>276</v>
      </c>
      <c r="N148" s="17">
        <v>20</v>
      </c>
      <c r="O148" s="17">
        <v>18</v>
      </c>
      <c r="P148" s="17">
        <v>17</v>
      </c>
      <c r="Q148" s="17">
        <v>1</v>
      </c>
      <c r="R148" s="17">
        <v>3</v>
      </c>
      <c r="S148" s="17">
        <v>6</v>
      </c>
      <c r="T148" s="17">
        <v>1</v>
      </c>
      <c r="U148" s="17">
        <v>118</v>
      </c>
      <c r="V148" s="20">
        <f>R148/G148</f>
        <v>0.125</v>
      </c>
      <c r="W148" s="20">
        <f>S148/G148</f>
        <v>0.25</v>
      </c>
      <c r="X148" s="21">
        <f>S148*840</f>
        <v>5040</v>
      </c>
      <c r="Y148" s="22">
        <f>F148-X148</f>
        <v>3373</v>
      </c>
    </row>
    <row r="149" spans="1:25">
      <c r="A149" s="16" t="s">
        <v>158</v>
      </c>
      <c r="B149" s="16">
        <f>B148+1</f>
        <v>145</v>
      </c>
      <c r="C149" s="18">
        <f>F149/G149/12</f>
        <v>22.484375</v>
      </c>
      <c r="D149" s="18">
        <f>J149/G149/12</f>
        <v>20.272836538461537</v>
      </c>
      <c r="E149" s="18">
        <f>Y149/G149/12</f>
        <v>11.715144230769232</v>
      </c>
      <c r="F149" s="17">
        <v>56121</v>
      </c>
      <c r="G149" s="17">
        <v>208</v>
      </c>
      <c r="H149" s="17">
        <v>115</v>
      </c>
      <c r="I149" s="17">
        <f>H149*4*12</f>
        <v>5520</v>
      </c>
      <c r="J149" s="17">
        <f>F149-I149</f>
        <v>50601</v>
      </c>
      <c r="K149" s="19">
        <f>I149/F149</f>
        <v>9.835890308440691E-2</v>
      </c>
      <c r="L149" s="17">
        <v>32890</v>
      </c>
      <c r="M149" s="17">
        <v>158</v>
      </c>
      <c r="N149" s="17">
        <v>202</v>
      </c>
      <c r="O149" s="17">
        <v>-1</v>
      </c>
      <c r="P149" s="17">
        <v>204</v>
      </c>
      <c r="Q149" s="17"/>
      <c r="R149" s="17">
        <v>16</v>
      </c>
      <c r="S149" s="17">
        <v>32</v>
      </c>
      <c r="T149" s="17">
        <v>2</v>
      </c>
      <c r="U149" s="17">
        <v>351</v>
      </c>
      <c r="V149" s="20">
        <f>R149/G149</f>
        <v>7.6923076923076927E-2</v>
      </c>
      <c r="W149" s="20">
        <f>S149/G149</f>
        <v>0.15384615384615385</v>
      </c>
      <c r="X149" s="21">
        <f>S149*840</f>
        <v>26880</v>
      </c>
      <c r="Y149" s="22">
        <f>F149-X149</f>
        <v>29241</v>
      </c>
    </row>
    <row r="150" spans="1:25">
      <c r="A150" s="16" t="s">
        <v>197</v>
      </c>
      <c r="B150" s="16">
        <f>B149+1</f>
        <v>146</v>
      </c>
      <c r="C150" s="18">
        <f>F150/G150/12</f>
        <v>26.974315647178102</v>
      </c>
      <c r="D150" s="18">
        <f>J150/G150/12</f>
        <v>23.602230483271374</v>
      </c>
      <c r="E150" s="18">
        <f>Y150/G150/12</f>
        <v>11.715782358905036</v>
      </c>
      <c r="F150" s="17">
        <v>1915608</v>
      </c>
      <c r="G150" s="17">
        <v>5918</v>
      </c>
      <c r="H150" s="17">
        <v>4989</v>
      </c>
      <c r="I150" s="17">
        <f>H150*4*12</f>
        <v>239472</v>
      </c>
      <c r="J150" s="17">
        <f>F150-I150</f>
        <v>1676136</v>
      </c>
      <c r="K150" s="19">
        <f>I150/F150</f>
        <v>0.12501096257689465</v>
      </c>
      <c r="L150" s="17">
        <v>9496000</v>
      </c>
      <c r="M150" s="17">
        <v>1605</v>
      </c>
      <c r="N150" s="17">
        <v>5828</v>
      </c>
      <c r="O150" s="17">
        <v>4</v>
      </c>
      <c r="P150" s="17">
        <v>5579</v>
      </c>
      <c r="Q150" s="17">
        <v>173</v>
      </c>
      <c r="R150" s="17">
        <v>506</v>
      </c>
      <c r="S150" s="17">
        <v>1290</v>
      </c>
      <c r="T150" s="17">
        <v>76</v>
      </c>
      <c r="U150" s="17">
        <v>10212</v>
      </c>
      <c r="V150" s="20">
        <f>R150/G150</f>
        <v>8.5501858736059477E-2</v>
      </c>
      <c r="W150" s="20">
        <f>S150/G150</f>
        <v>0.21797904697532949</v>
      </c>
      <c r="X150" s="21">
        <f>S150*840</f>
        <v>1083600</v>
      </c>
      <c r="Y150" s="22">
        <f>F150-X150</f>
        <v>832008</v>
      </c>
    </row>
    <row r="151" spans="1:25">
      <c r="A151" s="16" t="s">
        <v>77</v>
      </c>
      <c r="B151" s="16">
        <f>B150+1</f>
        <v>147</v>
      </c>
      <c r="C151" s="18">
        <f>F151/G151/12</f>
        <v>17.801341589267285</v>
      </c>
      <c r="D151" s="18">
        <f>J151/G151/12</f>
        <v>11.299793601651187</v>
      </c>
      <c r="E151" s="18">
        <f>Y151/G151/12</f>
        <v>11.733230134158928</v>
      </c>
      <c r="F151" s="17">
        <v>68998</v>
      </c>
      <c r="G151" s="17">
        <v>323</v>
      </c>
      <c r="H151" s="17">
        <v>525</v>
      </c>
      <c r="I151" s="17">
        <f>H151*4*12</f>
        <v>25200</v>
      </c>
      <c r="J151" s="17">
        <f>F151-I151</f>
        <v>43798</v>
      </c>
      <c r="K151" s="19">
        <f>I151/F151</f>
        <v>0.36522797762253978</v>
      </c>
      <c r="L151" s="17">
        <v>36522</v>
      </c>
      <c r="M151" s="17">
        <v>113</v>
      </c>
      <c r="N151" s="17">
        <v>313</v>
      </c>
      <c r="O151" s="17">
        <v>1</v>
      </c>
      <c r="P151" s="17">
        <v>311</v>
      </c>
      <c r="Q151" s="17">
        <v>4</v>
      </c>
      <c r="R151" s="17">
        <v>15</v>
      </c>
      <c r="S151" s="17">
        <v>28</v>
      </c>
      <c r="T151" s="17">
        <v>5</v>
      </c>
      <c r="U151" s="17">
        <v>1037</v>
      </c>
      <c r="V151" s="20">
        <f>R151/G151</f>
        <v>4.6439628482972138E-2</v>
      </c>
      <c r="W151" s="20">
        <f>S151/G151</f>
        <v>8.6687306501547989E-2</v>
      </c>
      <c r="X151" s="21">
        <f>S151*840</f>
        <v>23520</v>
      </c>
      <c r="Y151" s="22">
        <f>F151-X151</f>
        <v>45478</v>
      </c>
    </row>
    <row r="152" spans="1:25">
      <c r="A152" s="16" t="s">
        <v>132</v>
      </c>
      <c r="B152" s="16">
        <f>B151+1</f>
        <v>148</v>
      </c>
      <c r="C152" s="18">
        <f>F152/G152/12</f>
        <v>20.604115336547043</v>
      </c>
      <c r="D152" s="18">
        <f>J152/G152/12</f>
        <v>13.960301731833601</v>
      </c>
      <c r="E152" s="18">
        <f>Y152/G152/12</f>
        <v>11.74569719692912</v>
      </c>
      <c r="F152" s="17">
        <v>6924219</v>
      </c>
      <c r="G152" s="17">
        <v>28005</v>
      </c>
      <c r="H152" s="17">
        <v>46515</v>
      </c>
      <c r="I152" s="17">
        <f>H152*4*12</f>
        <v>2232720</v>
      </c>
      <c r="J152" s="17">
        <f>F152-I152</f>
        <v>4691499</v>
      </c>
      <c r="K152" s="19">
        <f>I152/F152</f>
        <v>0.32245080636530993</v>
      </c>
      <c r="L152" s="17">
        <v>47233491</v>
      </c>
      <c r="M152" s="17">
        <v>1687</v>
      </c>
      <c r="N152" s="17">
        <v>26578</v>
      </c>
      <c r="O152" s="17">
        <v>3</v>
      </c>
      <c r="P152" s="17">
        <v>25820</v>
      </c>
      <c r="Q152" s="17">
        <v>1267</v>
      </c>
      <c r="R152" s="17">
        <v>1177</v>
      </c>
      <c r="S152" s="17">
        <v>3544</v>
      </c>
      <c r="T152" s="17">
        <v>619</v>
      </c>
      <c r="U152" s="17">
        <v>66820</v>
      </c>
      <c r="V152" s="20">
        <f>R152/G152</f>
        <v>4.2028209248348512E-2</v>
      </c>
      <c r="W152" s="20">
        <f>S152/G152</f>
        <v>0.12654883056597035</v>
      </c>
      <c r="X152" s="21">
        <f>S152*840</f>
        <v>2976960</v>
      </c>
      <c r="Y152" s="22">
        <f>F152-X152</f>
        <v>3947259</v>
      </c>
    </row>
    <row r="153" spans="1:25">
      <c r="A153" s="16" t="s">
        <v>157</v>
      </c>
      <c r="B153" s="16">
        <f>B152+1</f>
        <v>149</v>
      </c>
      <c r="C153" s="18">
        <f>F153/G153/12</f>
        <v>22.477020298736118</v>
      </c>
      <c r="D153" s="18">
        <f>J153/G153/12</f>
        <v>19.864994255074684</v>
      </c>
      <c r="E153" s="18">
        <f>Y153/G153/12</f>
        <v>11.779969360398313</v>
      </c>
      <c r="F153" s="17">
        <v>704250</v>
      </c>
      <c r="G153" s="17">
        <v>2611</v>
      </c>
      <c r="H153" s="17">
        <v>1705</v>
      </c>
      <c r="I153" s="17">
        <f>H153*4*12</f>
        <v>81840</v>
      </c>
      <c r="J153" s="17">
        <f>F153-I153</f>
        <v>622410</v>
      </c>
      <c r="K153" s="19">
        <f>I153/F153</f>
        <v>0.11620873269435569</v>
      </c>
      <c r="L153" s="17">
        <v>77700000</v>
      </c>
      <c r="M153" s="17">
        <v>29759</v>
      </c>
      <c r="N153" s="17">
        <v>2514</v>
      </c>
      <c r="O153" s="17">
        <v>4</v>
      </c>
      <c r="P153" s="17">
        <v>2408</v>
      </c>
      <c r="Q153" s="17">
        <v>79</v>
      </c>
      <c r="R153" s="17">
        <v>189</v>
      </c>
      <c r="S153" s="17">
        <v>399</v>
      </c>
      <c r="T153" s="17">
        <v>31</v>
      </c>
      <c r="U153" s="17">
        <v>4546</v>
      </c>
      <c r="V153" s="20">
        <f>R153/G153</f>
        <v>7.2386058981233251E-2</v>
      </c>
      <c r="W153" s="20">
        <f>S153/G153</f>
        <v>0.15281501340482573</v>
      </c>
      <c r="X153" s="21">
        <f>S153*840</f>
        <v>335160</v>
      </c>
      <c r="Y153" s="22">
        <f>F153-X153</f>
        <v>369090</v>
      </c>
    </row>
    <row r="154" spans="1:25">
      <c r="A154" s="16" t="s">
        <v>116</v>
      </c>
      <c r="B154" s="16">
        <f>B153+1</f>
        <v>150</v>
      </c>
      <c r="C154" s="18">
        <f>F154/G154/12</f>
        <v>20.033644116796761</v>
      </c>
      <c r="D154" s="18">
        <f>J154/G154/12</f>
        <v>12.434337958947673</v>
      </c>
      <c r="E154" s="18">
        <f>Y154/G154/12</f>
        <v>11.807278115062156</v>
      </c>
      <c r="F154" s="17">
        <v>554371</v>
      </c>
      <c r="G154" s="17">
        <v>2306</v>
      </c>
      <c r="H154" s="17">
        <v>4381</v>
      </c>
      <c r="I154" s="17">
        <f>H154*4*12</f>
        <v>210288</v>
      </c>
      <c r="J154" s="17">
        <f>F154-I154</f>
        <v>344083</v>
      </c>
      <c r="K154" s="19">
        <f>I154/F154</f>
        <v>0.37932720145895077</v>
      </c>
      <c r="L154" s="17">
        <v>2459000</v>
      </c>
      <c r="M154" s="17">
        <v>1066</v>
      </c>
      <c r="N154" s="17">
        <v>2247</v>
      </c>
      <c r="O154" s="17">
        <v>2</v>
      </c>
      <c r="P154" s="17">
        <v>2208</v>
      </c>
      <c r="Q154" s="17">
        <v>31</v>
      </c>
      <c r="R154" s="17">
        <v>120</v>
      </c>
      <c r="S154" s="17">
        <v>271</v>
      </c>
      <c r="T154" s="17">
        <v>44</v>
      </c>
      <c r="U154" s="17">
        <v>7726</v>
      </c>
      <c r="V154" s="20">
        <f>R154/G154</f>
        <v>5.2038161318300087E-2</v>
      </c>
      <c r="W154" s="20">
        <f>S154/G154</f>
        <v>0.11751951431049436</v>
      </c>
      <c r="X154" s="21">
        <f>S154*840</f>
        <v>227640</v>
      </c>
      <c r="Y154" s="22">
        <f>F154-X154</f>
        <v>326731</v>
      </c>
    </row>
    <row r="155" spans="1:25">
      <c r="A155" s="16" t="s">
        <v>200</v>
      </c>
      <c r="B155" s="16">
        <f>B154+1</f>
        <v>151</v>
      </c>
      <c r="C155" s="18">
        <f>F155/G155/12</f>
        <v>27.916997256107638</v>
      </c>
      <c r="D155" s="18">
        <f>J155/G155/12</f>
        <v>24.913922774306588</v>
      </c>
      <c r="E155" s="18">
        <f>Y155/G155/12</f>
        <v>11.838449204932395</v>
      </c>
      <c r="F155" s="17">
        <v>3377845</v>
      </c>
      <c r="G155" s="17">
        <v>10083</v>
      </c>
      <c r="H155" s="17">
        <v>7570</v>
      </c>
      <c r="I155" s="17">
        <f>H155*4*12</f>
        <v>363360</v>
      </c>
      <c r="J155" s="17">
        <f>F155-I155</f>
        <v>3014485</v>
      </c>
      <c r="K155" s="19">
        <f>I155/F155</f>
        <v>0.10757154339527125</v>
      </c>
      <c r="L155" s="17">
        <v>99391000</v>
      </c>
      <c r="M155" s="17">
        <v>9857</v>
      </c>
      <c r="N155" s="17">
        <v>10013</v>
      </c>
      <c r="O155" s="17">
        <v>3</v>
      </c>
      <c r="P155" s="17">
        <v>9768</v>
      </c>
      <c r="Q155" s="17">
        <v>496</v>
      </c>
      <c r="R155" s="17">
        <v>702</v>
      </c>
      <c r="S155" s="17">
        <v>2316</v>
      </c>
      <c r="T155" s="17">
        <v>217</v>
      </c>
      <c r="U155" s="17">
        <v>25323</v>
      </c>
      <c r="V155" s="20">
        <f>R155/G155</f>
        <v>6.9622136268967572E-2</v>
      </c>
      <c r="W155" s="20">
        <f>S155/G155</f>
        <v>0.22969354358821778</v>
      </c>
      <c r="X155" s="21">
        <f>S155*840</f>
        <v>1945440</v>
      </c>
      <c r="Y155" s="22">
        <f>F155-X155</f>
        <v>1432405</v>
      </c>
    </row>
    <row r="156" spans="1:25">
      <c r="A156" s="16" t="s">
        <v>94</v>
      </c>
      <c r="B156" s="16">
        <f>B155+1</f>
        <v>152</v>
      </c>
      <c r="C156" s="18">
        <f>F156/G156/12</f>
        <v>18.767265846736045</v>
      </c>
      <c r="D156" s="18">
        <f>J156/G156/12</f>
        <v>12.070955534531693</v>
      </c>
      <c r="E156" s="18">
        <f>Y156/G156/12</f>
        <v>11.896404919583729</v>
      </c>
      <c r="F156" s="17">
        <v>952176</v>
      </c>
      <c r="G156" s="17">
        <v>4228</v>
      </c>
      <c r="H156" s="17">
        <v>7078</v>
      </c>
      <c r="I156" s="17">
        <f>H156*4*12</f>
        <v>339744</v>
      </c>
      <c r="J156" s="17">
        <f>F156-I156</f>
        <v>612432</v>
      </c>
      <c r="K156" s="19">
        <f>I156/F156</f>
        <v>0.35680798507838885</v>
      </c>
      <c r="L156" s="17">
        <v>7708577</v>
      </c>
      <c r="M156" s="17">
        <v>1823</v>
      </c>
      <c r="N156" s="17">
        <v>3916</v>
      </c>
      <c r="O156" s="17">
        <v>1</v>
      </c>
      <c r="P156" s="17">
        <v>3868</v>
      </c>
      <c r="Q156" s="17">
        <v>230</v>
      </c>
      <c r="R156" s="17">
        <v>245</v>
      </c>
      <c r="S156" s="17">
        <v>415</v>
      </c>
      <c r="T156" s="17">
        <v>106</v>
      </c>
      <c r="U156" s="17">
        <v>34707</v>
      </c>
      <c r="V156" s="20">
        <f>R156/G156</f>
        <v>5.7947019867549666E-2</v>
      </c>
      <c r="W156" s="20">
        <f>S156/G156</f>
        <v>9.8155156102175969E-2</v>
      </c>
      <c r="X156" s="21">
        <f>S156*840</f>
        <v>348600</v>
      </c>
      <c r="Y156" s="22">
        <f>F156-X156</f>
        <v>603576</v>
      </c>
    </row>
    <row r="157" spans="1:25">
      <c r="A157" s="16" t="s">
        <v>100</v>
      </c>
      <c r="B157" s="16">
        <f>B156+1</f>
        <v>153</v>
      </c>
      <c r="C157" s="18">
        <f>F157/G157/12</f>
        <v>18.920831722093322</v>
      </c>
      <c r="D157" s="18">
        <f>J157/G157/12</f>
        <v>11.851129479247229</v>
      </c>
      <c r="E157" s="18">
        <f>Y157/G157/12</f>
        <v>11.908312387213199</v>
      </c>
      <c r="F157" s="17">
        <v>9394420</v>
      </c>
      <c r="G157" s="17">
        <v>41376</v>
      </c>
      <c r="H157" s="17">
        <v>73129</v>
      </c>
      <c r="I157" s="17">
        <f>H157*4*12</f>
        <v>3510192</v>
      </c>
      <c r="J157" s="17">
        <f>F157-I157</f>
        <v>5884228</v>
      </c>
      <c r="K157" s="19">
        <f>I157/F157</f>
        <v>0.37364648376376614</v>
      </c>
      <c r="L157" s="17">
        <v>22637185</v>
      </c>
      <c r="M157" s="17">
        <v>547</v>
      </c>
      <c r="N157" s="17">
        <v>37869</v>
      </c>
      <c r="O157" s="17">
        <v>1</v>
      </c>
      <c r="P157" s="17">
        <v>37319</v>
      </c>
      <c r="Q157" s="17">
        <v>1455</v>
      </c>
      <c r="R157" s="17">
        <v>1867</v>
      </c>
      <c r="S157" s="17">
        <v>4145</v>
      </c>
      <c r="T157" s="17">
        <v>339</v>
      </c>
      <c r="U157" s="17">
        <v>97390</v>
      </c>
      <c r="V157" s="20">
        <f>R157/G157</f>
        <v>4.5122776488785772E-2</v>
      </c>
      <c r="W157" s="20">
        <f>S157/G157</f>
        <v>0.10017884764114462</v>
      </c>
      <c r="X157" s="21">
        <f>S157*840</f>
        <v>3481800</v>
      </c>
      <c r="Y157" s="22">
        <f>F157-X157</f>
        <v>5912620</v>
      </c>
    </row>
    <row r="158" spans="1:25">
      <c r="A158" s="16" t="s">
        <v>125</v>
      </c>
      <c r="B158" s="16">
        <f>B157+1</f>
        <v>154</v>
      </c>
      <c r="C158" s="18">
        <f>F158/G158/12</f>
        <v>20.443279206134417</v>
      </c>
      <c r="D158" s="18">
        <f>J158/G158/12</f>
        <v>15.728800180423995</v>
      </c>
      <c r="E158" s="18">
        <f>Y158/G158/12</f>
        <v>11.918245376635092</v>
      </c>
      <c r="F158" s="17">
        <v>181291</v>
      </c>
      <c r="G158" s="17">
        <v>739</v>
      </c>
      <c r="H158" s="17">
        <v>871</v>
      </c>
      <c r="I158" s="17">
        <f>H158*4*12</f>
        <v>41808</v>
      </c>
      <c r="J158" s="17">
        <f>F158-I158</f>
        <v>139483</v>
      </c>
      <c r="K158" s="19">
        <f>I158/F158</f>
        <v>0.2306126614117634</v>
      </c>
      <c r="L158" s="17">
        <v>246353</v>
      </c>
      <c r="M158" s="17">
        <v>333</v>
      </c>
      <c r="N158" s="17">
        <v>730</v>
      </c>
      <c r="O158" s="17">
        <v>-2</v>
      </c>
      <c r="P158" s="17">
        <v>748</v>
      </c>
      <c r="Q158" s="17">
        <v>16</v>
      </c>
      <c r="R158" s="17">
        <v>48</v>
      </c>
      <c r="S158" s="17">
        <v>90</v>
      </c>
      <c r="T158" s="17">
        <v>15</v>
      </c>
      <c r="U158" s="17">
        <v>1680</v>
      </c>
      <c r="V158" s="20">
        <f>R158/G158</f>
        <v>6.4952638700947224E-2</v>
      </c>
      <c r="W158" s="20">
        <f>S158/G158</f>
        <v>0.12178619756427606</v>
      </c>
      <c r="X158" s="21">
        <f>S158*840</f>
        <v>75600</v>
      </c>
      <c r="Y158" s="22">
        <f>F158-X158</f>
        <v>105691</v>
      </c>
    </row>
    <row r="159" spans="1:25">
      <c r="A159" s="16" t="s">
        <v>155</v>
      </c>
      <c r="B159" s="16">
        <f>B158+1</f>
        <v>155</v>
      </c>
      <c r="C159" s="18">
        <f>F159/G159/12</f>
        <v>22.120077692635164</v>
      </c>
      <c r="D159" s="18">
        <f>J159/G159/12</f>
        <v>16.583679225202214</v>
      </c>
      <c r="E159" s="18">
        <f>Y159/G159/12</f>
        <v>11.928506811409109</v>
      </c>
      <c r="F159" s="17">
        <v>831361</v>
      </c>
      <c r="G159" s="17">
        <v>3132</v>
      </c>
      <c r="H159" s="17">
        <v>4335</v>
      </c>
      <c r="I159" s="17">
        <f>H159*4*12</f>
        <v>208080</v>
      </c>
      <c r="J159" s="17">
        <f>F159-I159</f>
        <v>623281</v>
      </c>
      <c r="K159" s="19">
        <f>I159/F159</f>
        <v>0.2502883825438047</v>
      </c>
      <c r="L159" s="17">
        <v>268207</v>
      </c>
      <c r="M159" s="17">
        <v>86</v>
      </c>
      <c r="N159" s="17">
        <v>3079</v>
      </c>
      <c r="O159" s="17">
        <v>3</v>
      </c>
      <c r="P159" s="17">
        <v>2990</v>
      </c>
      <c r="Q159" s="17">
        <v>167</v>
      </c>
      <c r="R159" s="17">
        <v>237</v>
      </c>
      <c r="S159" s="17">
        <v>456</v>
      </c>
      <c r="T159" s="17">
        <v>44</v>
      </c>
      <c r="U159" s="17">
        <v>8822</v>
      </c>
      <c r="V159" s="20">
        <f>R159/G159</f>
        <v>7.5670498084291188E-2</v>
      </c>
      <c r="W159" s="20">
        <f>S159/G159</f>
        <v>0.14559386973180077</v>
      </c>
      <c r="X159" s="21">
        <f>S159*840</f>
        <v>383040</v>
      </c>
      <c r="Y159" s="22">
        <f>F159-X159</f>
        <v>448321</v>
      </c>
    </row>
    <row r="160" spans="1:25">
      <c r="A160" s="16" t="s">
        <v>191</v>
      </c>
      <c r="B160" s="16">
        <f>B159+1</f>
        <v>156</v>
      </c>
      <c r="C160" s="18">
        <f>F160/G160/12</f>
        <v>25.920144823243678</v>
      </c>
      <c r="D160" s="18">
        <f>J160/G160/12</f>
        <v>23.201785553656563</v>
      </c>
      <c r="E160" s="18">
        <f>Y160/G160/12</f>
        <v>11.935256813888641</v>
      </c>
      <c r="F160" s="17">
        <v>3457851</v>
      </c>
      <c r="G160" s="17">
        <v>11117</v>
      </c>
      <c r="H160" s="17">
        <v>7555</v>
      </c>
      <c r="I160" s="17">
        <f>H160*4*12</f>
        <v>362640</v>
      </c>
      <c r="J160" s="17">
        <f>F160-I160</f>
        <v>3095211</v>
      </c>
      <c r="K160" s="19">
        <f>I160/F160</f>
        <v>0.10487438585410418</v>
      </c>
      <c r="L160" s="17">
        <v>3026900</v>
      </c>
      <c r="M160" s="17">
        <v>272</v>
      </c>
      <c r="N160" s="17">
        <v>11019</v>
      </c>
      <c r="O160" s="17"/>
      <c r="P160" s="17">
        <v>10978</v>
      </c>
      <c r="Q160" s="17">
        <v>260</v>
      </c>
      <c r="R160" s="17">
        <v>1001</v>
      </c>
      <c r="S160" s="17">
        <v>2221</v>
      </c>
      <c r="T160" s="17">
        <v>142</v>
      </c>
      <c r="U160" s="17">
        <v>23318</v>
      </c>
      <c r="V160" s="20">
        <f>R160/G160</f>
        <v>9.004227759287578E-2</v>
      </c>
      <c r="W160" s="20">
        <f>S160/G160</f>
        <v>0.19978411441935773</v>
      </c>
      <c r="X160" s="21">
        <f>S160*840</f>
        <v>1865640</v>
      </c>
      <c r="Y160" s="22">
        <f>F160-X160</f>
        <v>1592211</v>
      </c>
    </row>
    <row r="161" spans="1:25">
      <c r="A161" s="16" t="s">
        <v>177</v>
      </c>
      <c r="B161" s="16">
        <f>B160+1</f>
        <v>157</v>
      </c>
      <c r="C161" s="18">
        <f>F161/G161/12</f>
        <v>24.136519607843137</v>
      </c>
      <c r="D161" s="18">
        <f>J161/G161/12</f>
        <v>16.06593137254902</v>
      </c>
      <c r="E161" s="18">
        <f>Y161/G161/12</f>
        <v>11.989460784313726</v>
      </c>
      <c r="F161" s="17">
        <v>98477</v>
      </c>
      <c r="G161" s="17">
        <v>340</v>
      </c>
      <c r="H161" s="17">
        <v>686</v>
      </c>
      <c r="I161" s="17">
        <f>H161*4*12</f>
        <v>32928</v>
      </c>
      <c r="J161" s="17">
        <f>F161-I161</f>
        <v>65549</v>
      </c>
      <c r="K161" s="19">
        <f>I161/F161</f>
        <v>0.33437249306944766</v>
      </c>
      <c r="L161" s="17">
        <v>34300</v>
      </c>
      <c r="M161" s="17">
        <v>101</v>
      </c>
      <c r="N161" s="17">
        <v>332</v>
      </c>
      <c r="O161" s="17">
        <v>3</v>
      </c>
      <c r="P161" s="17">
        <v>323</v>
      </c>
      <c r="Q161" s="17">
        <v>12</v>
      </c>
      <c r="R161" s="17">
        <v>21</v>
      </c>
      <c r="S161" s="17">
        <v>59</v>
      </c>
      <c r="T161" s="17">
        <v>6</v>
      </c>
      <c r="U161" s="17">
        <v>1060</v>
      </c>
      <c r="V161" s="20">
        <f>R161/G161</f>
        <v>6.1764705882352944E-2</v>
      </c>
      <c r="W161" s="20">
        <f>S161/G161</f>
        <v>0.17352941176470588</v>
      </c>
      <c r="X161" s="21">
        <f>S161*840</f>
        <v>49560</v>
      </c>
      <c r="Y161" s="22">
        <f>F161-X161</f>
        <v>48917</v>
      </c>
    </row>
    <row r="162" spans="1:25">
      <c r="A162" s="16" t="s">
        <v>96</v>
      </c>
      <c r="B162" s="16">
        <f>B161+1</f>
        <v>158</v>
      </c>
      <c r="C162" s="18">
        <f>F162/G162/12</f>
        <v>18.814102564102566</v>
      </c>
      <c r="D162" s="18">
        <f>J162/G162/12</f>
        <v>13.814102564102564</v>
      </c>
      <c r="E162" s="18">
        <f>Y162/G162/12</f>
        <v>12.083333333333334</v>
      </c>
      <c r="F162" s="17">
        <v>11740</v>
      </c>
      <c r="G162" s="17">
        <v>52</v>
      </c>
      <c r="H162" s="17">
        <v>65</v>
      </c>
      <c r="I162" s="17">
        <f>H162*4*12</f>
        <v>3120</v>
      </c>
      <c r="J162" s="17">
        <f>F162-I162</f>
        <v>8620</v>
      </c>
      <c r="K162" s="19">
        <f>I162/F162</f>
        <v>0.26575809199318567</v>
      </c>
      <c r="L162" s="17">
        <v>41669</v>
      </c>
      <c r="M162" s="17">
        <v>801</v>
      </c>
      <c r="N162" s="17">
        <v>48</v>
      </c>
      <c r="O162" s="17">
        <v>12</v>
      </c>
      <c r="P162" s="17">
        <v>43</v>
      </c>
      <c r="Q162" s="17"/>
      <c r="R162" s="17">
        <v>5</v>
      </c>
      <c r="S162" s="17">
        <v>5</v>
      </c>
      <c r="T162" s="17">
        <v>1</v>
      </c>
      <c r="U162" s="17">
        <v>122</v>
      </c>
      <c r="V162" s="20">
        <f>R162/G162</f>
        <v>9.6153846153846159E-2</v>
      </c>
      <c r="W162" s="20">
        <f>S162/G162</f>
        <v>9.6153846153846159E-2</v>
      </c>
      <c r="X162" s="21">
        <f>S162*840</f>
        <v>4200</v>
      </c>
      <c r="Y162" s="22">
        <f>F162-X162</f>
        <v>7540</v>
      </c>
    </row>
    <row r="163" spans="1:25">
      <c r="A163" s="16" t="s">
        <v>190</v>
      </c>
      <c r="B163" s="16">
        <f>B162+1</f>
        <v>159</v>
      </c>
      <c r="C163" s="18">
        <f>F163/G163/12</f>
        <v>25.767525397840298</v>
      </c>
      <c r="D163" s="18">
        <f>J163/G163/12</f>
        <v>18.319528807899971</v>
      </c>
      <c r="E163" s="18">
        <f>Y163/G163/12</f>
        <v>12.08492735862461</v>
      </c>
      <c r="F163" s="17">
        <v>11606518</v>
      </c>
      <c r="G163" s="17">
        <v>37536</v>
      </c>
      <c r="H163" s="17">
        <v>69892</v>
      </c>
      <c r="I163" s="17">
        <f>H163*4*12</f>
        <v>3354816</v>
      </c>
      <c r="J163" s="17">
        <f>F163-I163</f>
        <v>8251702</v>
      </c>
      <c r="K163" s="19">
        <f>I163/F163</f>
        <v>0.28904586198892723</v>
      </c>
      <c r="L163" s="17">
        <v>10478756</v>
      </c>
      <c r="M163" s="17">
        <v>279</v>
      </c>
      <c r="N163" s="17">
        <v>36946</v>
      </c>
      <c r="O163" s="17">
        <v>2</v>
      </c>
      <c r="P163" s="17">
        <v>36240</v>
      </c>
      <c r="Q163" s="17">
        <v>1445</v>
      </c>
      <c r="R163" s="17">
        <v>2490</v>
      </c>
      <c r="S163" s="17">
        <v>7337</v>
      </c>
      <c r="T163" s="17">
        <v>567</v>
      </c>
      <c r="U163" s="17">
        <v>120103</v>
      </c>
      <c r="V163" s="20">
        <f>R163/G163</f>
        <v>6.6336317135549869E-2</v>
      </c>
      <c r="W163" s="20">
        <f>S163/G163</f>
        <v>0.1954656862745098</v>
      </c>
      <c r="X163" s="21">
        <f>S163*840</f>
        <v>6163080</v>
      </c>
      <c r="Y163" s="22">
        <f>F163-X163</f>
        <v>5443438</v>
      </c>
    </row>
    <row r="164" spans="1:25">
      <c r="A164" s="16" t="s">
        <v>148</v>
      </c>
      <c r="B164" s="16">
        <f>B163+1</f>
        <v>160</v>
      </c>
      <c r="C164" s="18">
        <f>F164/G164/12</f>
        <v>21.609617696757002</v>
      </c>
      <c r="D164" s="18">
        <f>J164/G164/12</f>
        <v>13.406459186326119</v>
      </c>
      <c r="E164" s="18">
        <f>Y164/G164/12</f>
        <v>12.14480974198999</v>
      </c>
      <c r="F164" s="17">
        <v>5320115</v>
      </c>
      <c r="G164" s="17">
        <v>20516</v>
      </c>
      <c r="H164" s="17">
        <v>42074</v>
      </c>
      <c r="I164" s="17">
        <f>H164*4*12</f>
        <v>2019552</v>
      </c>
      <c r="J164" s="17">
        <f>F164-I164</f>
        <v>3300563</v>
      </c>
      <c r="K164" s="19">
        <f>I164/F164</f>
        <v>0.37960683180720717</v>
      </c>
      <c r="L164" s="17">
        <v>9993000</v>
      </c>
      <c r="M164" s="17">
        <v>487</v>
      </c>
      <c r="N164" s="17">
        <v>19552</v>
      </c>
      <c r="O164" s="17">
        <v>3</v>
      </c>
      <c r="P164" s="17">
        <v>18899</v>
      </c>
      <c r="Q164" s="17">
        <v>902</v>
      </c>
      <c r="R164" s="17">
        <v>1202</v>
      </c>
      <c r="S164" s="17">
        <v>2774</v>
      </c>
      <c r="T164" s="17">
        <v>275</v>
      </c>
      <c r="U164" s="17">
        <v>86029</v>
      </c>
      <c r="V164" s="20">
        <f>R164/G164</f>
        <v>5.8588418795086764E-2</v>
      </c>
      <c r="W164" s="20">
        <f>S164/G164</f>
        <v>0.1352115422109573</v>
      </c>
      <c r="X164" s="21">
        <f>S164*840</f>
        <v>2330160</v>
      </c>
      <c r="Y164" s="22">
        <f>F164-X164</f>
        <v>2989955</v>
      </c>
    </row>
    <row r="165" spans="1:25">
      <c r="A165" s="16" t="s">
        <v>184</v>
      </c>
      <c r="B165" s="16">
        <f>B164+1</f>
        <v>161</v>
      </c>
      <c r="C165" s="18">
        <f>F165/G165/12</f>
        <v>24.900700655933218</v>
      </c>
      <c r="D165" s="18">
        <f>J165/G165/12</f>
        <v>20.562954680977935</v>
      </c>
      <c r="E165" s="18">
        <f>Y165/G165/12</f>
        <v>12.152936791890282</v>
      </c>
      <c r="F165" s="17">
        <v>1670339</v>
      </c>
      <c r="G165" s="17">
        <v>5590</v>
      </c>
      <c r="H165" s="17">
        <v>6062</v>
      </c>
      <c r="I165" s="17">
        <f>H165*4*12</f>
        <v>290976</v>
      </c>
      <c r="J165" s="17">
        <f>F165-I165</f>
        <v>1379363</v>
      </c>
      <c r="K165" s="19">
        <f>I165/F165</f>
        <v>0.17420176383356911</v>
      </c>
      <c r="L165" s="17">
        <v>7298600</v>
      </c>
      <c r="M165" s="17">
        <v>1306</v>
      </c>
      <c r="N165" s="17">
        <v>5509</v>
      </c>
      <c r="O165" s="17">
        <v>-1</v>
      </c>
      <c r="P165" s="17">
        <v>5557</v>
      </c>
      <c r="Q165" s="17">
        <v>191</v>
      </c>
      <c r="R165" s="17">
        <v>427</v>
      </c>
      <c r="S165" s="17">
        <v>1018</v>
      </c>
      <c r="T165" s="17">
        <v>68</v>
      </c>
      <c r="U165" s="17">
        <v>9619</v>
      </c>
      <c r="V165" s="20">
        <f>R165/G165</f>
        <v>7.6386404293381033E-2</v>
      </c>
      <c r="W165" s="20">
        <f>S165/G165</f>
        <v>0.18211091234347049</v>
      </c>
      <c r="X165" s="21">
        <f>S165*840</f>
        <v>855120</v>
      </c>
      <c r="Y165" s="22">
        <f>F165-X165</f>
        <v>815219</v>
      </c>
    </row>
    <row r="166" spans="1:25">
      <c r="A166" s="16" t="s">
        <v>79</v>
      </c>
      <c r="B166" s="16">
        <f>B165+1</f>
        <v>162</v>
      </c>
      <c r="C166" s="18">
        <f>F166/G166/12</f>
        <v>17.847460108329674</v>
      </c>
      <c r="D166" s="18">
        <f>J166/G166/12</f>
        <v>12.751280925193969</v>
      </c>
      <c r="E166" s="18">
        <f>Y166/G166/12</f>
        <v>12.160152247108769</v>
      </c>
      <c r="F166" s="17">
        <v>487664</v>
      </c>
      <c r="G166" s="17">
        <v>2277</v>
      </c>
      <c r="H166" s="17">
        <v>2901</v>
      </c>
      <c r="I166" s="17">
        <f>H166*4*12</f>
        <v>139248</v>
      </c>
      <c r="J166" s="17">
        <f>F166-I166</f>
        <v>348416</v>
      </c>
      <c r="K166" s="19">
        <f>I166/F166</f>
        <v>0.28554086420158142</v>
      </c>
      <c r="L166" s="17">
        <v>270710</v>
      </c>
      <c r="M166" s="17">
        <v>119</v>
      </c>
      <c r="N166" s="17">
        <v>2164</v>
      </c>
      <c r="O166" s="17">
        <v>6</v>
      </c>
      <c r="P166" s="17">
        <v>2047</v>
      </c>
      <c r="Q166" s="17">
        <v>100</v>
      </c>
      <c r="R166" s="17">
        <v>163</v>
      </c>
      <c r="S166" s="17">
        <v>185</v>
      </c>
      <c r="T166" s="17">
        <v>30</v>
      </c>
      <c r="U166" s="17">
        <v>6473</v>
      </c>
      <c r="V166" s="20">
        <f>R166/G166</f>
        <v>7.1585419411506368E-2</v>
      </c>
      <c r="W166" s="20">
        <f>S166/G166</f>
        <v>8.124725516029864E-2</v>
      </c>
      <c r="X166" s="21">
        <f>S166*840</f>
        <v>155400</v>
      </c>
      <c r="Y166" s="22">
        <f>F166-X166</f>
        <v>332264</v>
      </c>
    </row>
    <row r="167" spans="1:25">
      <c r="A167" s="16" t="s">
        <v>133</v>
      </c>
      <c r="B167" s="16">
        <f>B166+1</f>
        <v>163</v>
      </c>
      <c r="C167" s="18">
        <f>F167/G167/12</f>
        <v>20.689666903325051</v>
      </c>
      <c r="D167" s="18">
        <f>J167/G167/12</f>
        <v>11.792968287776596</v>
      </c>
      <c r="E167" s="18">
        <f>Y167/G167/12</f>
        <v>12.206795053839782</v>
      </c>
      <c r="F167" s="17">
        <v>11190296</v>
      </c>
      <c r="G167" s="17">
        <v>45072</v>
      </c>
      <c r="H167" s="17">
        <v>100248</v>
      </c>
      <c r="I167" s="17">
        <f>H167*4*12</f>
        <v>4811904</v>
      </c>
      <c r="J167" s="17">
        <f>F167-I167</f>
        <v>6378392</v>
      </c>
      <c r="K167" s="19">
        <f>I167/F167</f>
        <v>0.43000685594018245</v>
      </c>
      <c r="L167" s="17">
        <v>15576901</v>
      </c>
      <c r="M167" s="17">
        <v>346</v>
      </c>
      <c r="N167" s="17">
        <v>43361</v>
      </c>
      <c r="O167" s="17">
        <v>4</v>
      </c>
      <c r="P167" s="17">
        <v>41688</v>
      </c>
      <c r="Q167" s="17">
        <v>2302</v>
      </c>
      <c r="R167" s="17">
        <v>2633</v>
      </c>
      <c r="S167" s="17">
        <v>5462</v>
      </c>
      <c r="T167" s="17">
        <v>1185</v>
      </c>
      <c r="U167" s="17">
        <v>114500</v>
      </c>
      <c r="V167" s="20">
        <f>R167/G167</f>
        <v>5.8417642882499114E-2</v>
      </c>
      <c r="W167" s="20">
        <f>S167/G167</f>
        <v>0.12118388356407525</v>
      </c>
      <c r="X167" s="21">
        <f>S167*840</f>
        <v>4588080</v>
      </c>
      <c r="Y167" s="22">
        <f>F167-X167</f>
        <v>6602216</v>
      </c>
    </row>
    <row r="168" spans="1:25">
      <c r="A168" s="16" t="s">
        <v>171</v>
      </c>
      <c r="B168" s="16">
        <f>B167+1</f>
        <v>164</v>
      </c>
      <c r="C168" s="18">
        <f>F168/G168/12</f>
        <v>23.300112139052427</v>
      </c>
      <c r="D168" s="18">
        <f>J168/G168/12</f>
        <v>21.446453602467059</v>
      </c>
      <c r="E168" s="18">
        <f>Y168/G168/12</f>
        <v>12.231987664704233</v>
      </c>
      <c r="F168" s="17">
        <v>332446</v>
      </c>
      <c r="G168" s="17">
        <v>1189</v>
      </c>
      <c r="H168" s="17">
        <v>551</v>
      </c>
      <c r="I168" s="17">
        <f>H168*4*12</f>
        <v>26448</v>
      </c>
      <c r="J168" s="17">
        <f>F168-I168</f>
        <v>305998</v>
      </c>
      <c r="K168" s="19">
        <f>I168/F168</f>
        <v>7.9555777479650827E-2</v>
      </c>
      <c r="L168" s="17">
        <v>3791622</v>
      </c>
      <c r="M168" s="17">
        <v>3189</v>
      </c>
      <c r="N168" s="17">
        <v>1170</v>
      </c>
      <c r="O168" s="17">
        <v>-1</v>
      </c>
      <c r="P168" s="17">
        <v>1180</v>
      </c>
      <c r="Q168" s="17">
        <v>13</v>
      </c>
      <c r="R168" s="17">
        <v>89</v>
      </c>
      <c r="S168" s="17">
        <v>188</v>
      </c>
      <c r="T168" s="17">
        <v>16</v>
      </c>
      <c r="U168" s="17">
        <v>1972</v>
      </c>
      <c r="V168" s="20">
        <f>R168/G168</f>
        <v>7.4852817493692173E-2</v>
      </c>
      <c r="W168" s="20">
        <f>S168/G168</f>
        <v>0.15811606391925989</v>
      </c>
      <c r="X168" s="21">
        <f>S168*840</f>
        <v>157920</v>
      </c>
      <c r="Y168" s="22">
        <f>F168-X168</f>
        <v>174526</v>
      </c>
    </row>
    <row r="169" spans="1:25">
      <c r="A169" s="16" t="s">
        <v>123</v>
      </c>
      <c r="B169" s="16">
        <f>B168+1</f>
        <v>165</v>
      </c>
      <c r="C169" s="18">
        <f>F169/G169/12</f>
        <v>20.415764380190712</v>
      </c>
      <c r="D169" s="18">
        <f>J169/G169/12</f>
        <v>12.20339895416795</v>
      </c>
      <c r="E169" s="18">
        <f>Y169/G169/12</f>
        <v>12.233666564134113</v>
      </c>
      <c r="F169" s="17">
        <v>3982299</v>
      </c>
      <c r="G169" s="17">
        <v>16255</v>
      </c>
      <c r="H169" s="17">
        <v>33373</v>
      </c>
      <c r="I169" s="17">
        <f>H169*4*12</f>
        <v>1601904</v>
      </c>
      <c r="J169" s="17">
        <f>F169-I169</f>
        <v>2380395</v>
      </c>
      <c r="K169" s="19">
        <f>I169/F169</f>
        <v>0.4022560837345463</v>
      </c>
      <c r="L169" s="17">
        <v>51420567</v>
      </c>
      <c r="M169" s="17">
        <v>3163</v>
      </c>
      <c r="N169" s="17">
        <v>16129</v>
      </c>
      <c r="O169" s="17">
        <v>2</v>
      </c>
      <c r="P169" s="17">
        <v>15761</v>
      </c>
      <c r="Q169" s="17">
        <v>856</v>
      </c>
      <c r="R169" s="17">
        <v>678</v>
      </c>
      <c r="S169" s="17">
        <v>1900</v>
      </c>
      <c r="T169" s="17">
        <v>475</v>
      </c>
      <c r="U169" s="17">
        <v>55355</v>
      </c>
      <c r="V169" s="20">
        <f>R169/G169</f>
        <v>4.1710243002153181E-2</v>
      </c>
      <c r="W169" s="20">
        <f>S169/G169</f>
        <v>0.1168871116579514</v>
      </c>
      <c r="X169" s="21">
        <f>S169*840</f>
        <v>1596000</v>
      </c>
      <c r="Y169" s="22">
        <f>F169-X169</f>
        <v>2386299</v>
      </c>
    </row>
    <row r="170" spans="1:25">
      <c r="A170" s="16" t="s">
        <v>173</v>
      </c>
      <c r="B170" s="16">
        <f>B169+1</f>
        <v>166</v>
      </c>
      <c r="C170" s="18">
        <f>F170/G170/12</f>
        <v>23.471684245153067</v>
      </c>
      <c r="D170" s="18">
        <f>J170/G170/12</f>
        <v>13.708777935401633</v>
      </c>
      <c r="E170" s="18">
        <f>Y170/G170/12</f>
        <v>12.250442032114146</v>
      </c>
      <c r="F170" s="17">
        <v>9133114</v>
      </c>
      <c r="G170" s="17">
        <v>32426</v>
      </c>
      <c r="H170" s="17">
        <v>79143</v>
      </c>
      <c r="I170" s="17">
        <f>H170*4*12</f>
        <v>3798864</v>
      </c>
      <c r="J170" s="17">
        <f>F170-I170</f>
        <v>5334250</v>
      </c>
      <c r="K170" s="19">
        <f>I170/F170</f>
        <v>0.41594400332679521</v>
      </c>
      <c r="L170" s="17">
        <v>24967390</v>
      </c>
      <c r="M170" s="17">
        <v>770</v>
      </c>
      <c r="N170" s="17">
        <v>30941</v>
      </c>
      <c r="O170" s="17">
        <v>5</v>
      </c>
      <c r="P170" s="17">
        <v>29385</v>
      </c>
      <c r="Q170" s="17">
        <v>1780</v>
      </c>
      <c r="R170" s="17">
        <v>1633</v>
      </c>
      <c r="S170" s="17">
        <v>5198</v>
      </c>
      <c r="T170" s="17">
        <v>696</v>
      </c>
      <c r="U170" s="17">
        <v>131087</v>
      </c>
      <c r="V170" s="20">
        <f>R170/G170</f>
        <v>5.0360821562943317E-2</v>
      </c>
      <c r="W170" s="20">
        <f>S170/G170</f>
        <v>0.16030346018627029</v>
      </c>
      <c r="X170" s="21">
        <f>S170*840</f>
        <v>4366320</v>
      </c>
      <c r="Y170" s="22">
        <f>F170-X170</f>
        <v>4766794</v>
      </c>
    </row>
    <row r="171" spans="1:25">
      <c r="A171" s="16" t="s">
        <v>172</v>
      </c>
      <c r="B171" s="16">
        <f>B170+1</f>
        <v>167</v>
      </c>
      <c r="C171" s="18">
        <f>F171/G171/12</f>
        <v>23.372285410223153</v>
      </c>
      <c r="D171" s="18">
        <f>J171/G171/12</f>
        <v>17.320205194718813</v>
      </c>
      <c r="E171" s="18">
        <f>Y171/G171/12</f>
        <v>12.253857793741062</v>
      </c>
      <c r="F171" s="17">
        <v>2811125</v>
      </c>
      <c r="G171" s="17">
        <v>10023</v>
      </c>
      <c r="H171" s="17">
        <v>15165</v>
      </c>
      <c r="I171" s="17">
        <f>H171*4*12</f>
        <v>727920</v>
      </c>
      <c r="J171" s="17">
        <f>F171-I171</f>
        <v>2083205</v>
      </c>
      <c r="K171" s="19">
        <f>I171/F171</f>
        <v>0.25894259415714349</v>
      </c>
      <c r="L171" s="17">
        <v>6917579</v>
      </c>
      <c r="M171" s="17">
        <v>690</v>
      </c>
      <c r="N171" s="17">
        <v>9719</v>
      </c>
      <c r="O171" s="17">
        <v>4</v>
      </c>
      <c r="P171" s="17">
        <v>9309</v>
      </c>
      <c r="Q171" s="17">
        <v>469</v>
      </c>
      <c r="R171" s="17">
        <v>594</v>
      </c>
      <c r="S171" s="17">
        <v>1592</v>
      </c>
      <c r="T171" s="17">
        <v>216</v>
      </c>
      <c r="U171" s="17">
        <v>24298</v>
      </c>
      <c r="V171" s="20">
        <f>R171/G171</f>
        <v>5.9263693504938639E-2</v>
      </c>
      <c r="W171" s="20">
        <f>S171/G171</f>
        <v>0.15883468023545844</v>
      </c>
      <c r="X171" s="21">
        <f>S171*840</f>
        <v>1337280</v>
      </c>
      <c r="Y171" s="22">
        <f>F171-X171</f>
        <v>1473845</v>
      </c>
    </row>
    <row r="172" spans="1:25">
      <c r="A172" s="16" t="s">
        <v>162</v>
      </c>
      <c r="B172" s="16">
        <f>B171+1</f>
        <v>168</v>
      </c>
      <c r="C172" s="18">
        <f>F172/G172/12</f>
        <v>22.590857359635809</v>
      </c>
      <c r="D172" s="18">
        <f>J172/G172/12</f>
        <v>19.434559939301973</v>
      </c>
      <c r="E172" s="18">
        <f>Y172/G172/12</f>
        <v>12.287367223065251</v>
      </c>
      <c r="F172" s="17">
        <v>357297</v>
      </c>
      <c r="G172" s="17">
        <v>1318</v>
      </c>
      <c r="H172" s="17">
        <v>1040</v>
      </c>
      <c r="I172" s="17">
        <f>H172*4*12</f>
        <v>49920</v>
      </c>
      <c r="J172" s="17">
        <f>F172-I172</f>
        <v>307377</v>
      </c>
      <c r="K172" s="19">
        <f>I172/F172</f>
        <v>0.13971569870443917</v>
      </c>
      <c r="L172" s="17">
        <v>2108434</v>
      </c>
      <c r="M172" s="17">
        <v>1600</v>
      </c>
      <c r="N172" s="17">
        <v>1293</v>
      </c>
      <c r="O172" s="17">
        <v>-2</v>
      </c>
      <c r="P172" s="17">
        <v>1323</v>
      </c>
      <c r="Q172" s="17">
        <v>37</v>
      </c>
      <c r="R172" s="17">
        <v>100</v>
      </c>
      <c r="S172" s="17">
        <v>194</v>
      </c>
      <c r="T172" s="17">
        <v>24</v>
      </c>
      <c r="U172" s="17">
        <v>2903</v>
      </c>
      <c r="V172" s="20">
        <f>R172/G172</f>
        <v>7.5872534142640363E-2</v>
      </c>
      <c r="W172" s="20">
        <f>S172/G172</f>
        <v>0.14719271623672231</v>
      </c>
      <c r="X172" s="21">
        <f>S172*840</f>
        <v>162960</v>
      </c>
      <c r="Y172" s="22">
        <f>F172-X172</f>
        <v>194337</v>
      </c>
    </row>
    <row r="173" spans="1:25">
      <c r="A173" s="16" t="s">
        <v>198</v>
      </c>
      <c r="B173" s="16">
        <f>B172+1</f>
        <v>169</v>
      </c>
      <c r="C173" s="18">
        <f>F173/G173/12</f>
        <v>27.88763440860215</v>
      </c>
      <c r="D173" s="18">
        <f>J173/G173/12</f>
        <v>23.294086021505375</v>
      </c>
      <c r="E173" s="18">
        <f>Y173/G173/12</f>
        <v>12.306989247311828</v>
      </c>
      <c r="F173" s="17">
        <v>103742</v>
      </c>
      <c r="G173" s="17">
        <v>310</v>
      </c>
      <c r="H173" s="17">
        <v>356</v>
      </c>
      <c r="I173" s="17">
        <f>H173*4*12</f>
        <v>17088</v>
      </c>
      <c r="J173" s="17">
        <f>F173-I173</f>
        <v>86654</v>
      </c>
      <c r="K173" s="19">
        <f>I173/F173</f>
        <v>0.16471631547492818</v>
      </c>
      <c r="L173" s="17">
        <v>642900</v>
      </c>
      <c r="M173" s="17">
        <v>2074</v>
      </c>
      <c r="N173" s="17">
        <v>294</v>
      </c>
      <c r="O173" s="17">
        <v>-1</v>
      </c>
      <c r="P173" s="17">
        <v>298</v>
      </c>
      <c r="Q173" s="17">
        <v>13</v>
      </c>
      <c r="R173" s="17">
        <v>19</v>
      </c>
      <c r="S173" s="17">
        <v>69</v>
      </c>
      <c r="T173" s="17">
        <v>4</v>
      </c>
      <c r="U173" s="17">
        <v>715</v>
      </c>
      <c r="V173" s="20">
        <f>R173/G173</f>
        <v>6.1290322580645158E-2</v>
      </c>
      <c r="W173" s="20">
        <f>S173/G173</f>
        <v>0.22258064516129034</v>
      </c>
      <c r="X173" s="21">
        <f>S173*840</f>
        <v>57960</v>
      </c>
      <c r="Y173" s="22">
        <f>F173-X173</f>
        <v>45782</v>
      </c>
    </row>
    <row r="174" spans="1:25">
      <c r="A174" s="16" t="s">
        <v>106</v>
      </c>
      <c r="B174" s="16">
        <f>B173+1</f>
        <v>170</v>
      </c>
      <c r="C174" s="18">
        <f>F174/G174/12</f>
        <v>19.330311924493554</v>
      </c>
      <c r="D174" s="18">
        <f>J174/G174/12</f>
        <v>12.123129604051565</v>
      </c>
      <c r="E174" s="18">
        <f>Y174/G174/12</f>
        <v>12.393157228360957</v>
      </c>
      <c r="F174" s="17">
        <v>671767</v>
      </c>
      <c r="G174" s="17">
        <v>2896</v>
      </c>
      <c r="H174" s="17">
        <v>5218</v>
      </c>
      <c r="I174" s="17">
        <f>H174*4*12</f>
        <v>250464</v>
      </c>
      <c r="J174" s="17">
        <f>F174-I174</f>
        <v>421303</v>
      </c>
      <c r="K174" s="19">
        <f>I174/F174</f>
        <v>0.37284356034160654</v>
      </c>
      <c r="L174" s="17">
        <v>540000</v>
      </c>
      <c r="M174" s="17">
        <v>186</v>
      </c>
      <c r="N174" s="17">
        <v>2849</v>
      </c>
      <c r="O174" s="17">
        <v>3</v>
      </c>
      <c r="P174" s="17">
        <v>2765</v>
      </c>
      <c r="Q174" s="17">
        <v>132</v>
      </c>
      <c r="R174" s="17">
        <v>261</v>
      </c>
      <c r="S174" s="17">
        <v>287</v>
      </c>
      <c r="T174" s="17">
        <v>55</v>
      </c>
      <c r="U174" s="17">
        <v>9889</v>
      </c>
      <c r="V174" s="20">
        <f>R174/G174</f>
        <v>9.0124309392265192E-2</v>
      </c>
      <c r="W174" s="20">
        <f>S174/G174</f>
        <v>9.9102209944751385E-2</v>
      </c>
      <c r="X174" s="21">
        <f>S174*840</f>
        <v>241080</v>
      </c>
      <c r="Y174" s="22">
        <f>F174-X174</f>
        <v>430687</v>
      </c>
    </row>
    <row r="175" spans="1:25">
      <c r="A175" s="16" t="s">
        <v>107</v>
      </c>
      <c r="B175" s="16">
        <f>B174+1</f>
        <v>171</v>
      </c>
      <c r="C175" s="18">
        <f>F175/G175/12</f>
        <v>19.442457211640292</v>
      </c>
      <c r="D175" s="18">
        <f>J175/G175/12</f>
        <v>7.0229478893831141</v>
      </c>
      <c r="E175" s="18">
        <f>Y175/G175/12</f>
        <v>12.450376868196869</v>
      </c>
      <c r="F175" s="17">
        <v>30107656</v>
      </c>
      <c r="G175" s="17">
        <v>129046</v>
      </c>
      <c r="H175" s="17">
        <v>400672</v>
      </c>
      <c r="I175" s="17">
        <f>H175*4*12</f>
        <v>19232256</v>
      </c>
      <c r="J175" s="17">
        <f>F175-I175</f>
        <v>10875400</v>
      </c>
      <c r="K175" s="19">
        <f>I175/F175</f>
        <v>0.63878290624816492</v>
      </c>
      <c r="L175" s="17">
        <v>27451357</v>
      </c>
      <c r="M175" s="17">
        <v>213</v>
      </c>
      <c r="N175" s="17">
        <v>124004</v>
      </c>
      <c r="O175" s="17">
        <v>4</v>
      </c>
      <c r="P175" s="17">
        <v>119199</v>
      </c>
      <c r="Q175" s="17">
        <v>5062</v>
      </c>
      <c r="R175" s="17">
        <v>5014</v>
      </c>
      <c r="S175" s="17">
        <v>12890</v>
      </c>
      <c r="T175" s="17">
        <v>1852</v>
      </c>
      <c r="U175" s="17">
        <v>353891</v>
      </c>
      <c r="V175" s="20">
        <f>R175/G175</f>
        <v>3.8854362010445891E-2</v>
      </c>
      <c r="W175" s="20">
        <f>S175/G175</f>
        <v>9.9886862049191755E-2</v>
      </c>
      <c r="X175" s="21">
        <f>S175*840</f>
        <v>10827600</v>
      </c>
      <c r="Y175" s="22">
        <f>F175-X175</f>
        <v>19280056</v>
      </c>
    </row>
    <row r="176" spans="1:25">
      <c r="A176" s="16" t="s">
        <v>83</v>
      </c>
      <c r="B176" s="16">
        <f>B175+1</f>
        <v>172</v>
      </c>
      <c r="C176" s="18">
        <f>F176/G176/12</f>
        <v>18.07959068881966</v>
      </c>
      <c r="D176" s="18">
        <f>J176/G176/12</f>
        <v>7.7817367601246099</v>
      </c>
      <c r="E176" s="18">
        <f>Y176/G176/12</f>
        <v>12.452210972654898</v>
      </c>
      <c r="F176" s="17">
        <v>5014266</v>
      </c>
      <c r="G176" s="17">
        <v>23112</v>
      </c>
      <c r="H176" s="17">
        <v>59501</v>
      </c>
      <c r="I176" s="17">
        <f>H176*4*12</f>
        <v>2856048</v>
      </c>
      <c r="J176" s="17">
        <f>F176-I176</f>
        <v>2158218</v>
      </c>
      <c r="K176" s="19">
        <f>I176/F176</f>
        <v>0.56958446161412257</v>
      </c>
      <c r="L176" s="17">
        <v>7305000</v>
      </c>
      <c r="M176" s="17">
        <v>316</v>
      </c>
      <c r="N176" s="17">
        <v>19067</v>
      </c>
      <c r="O176" s="17">
        <v>5</v>
      </c>
      <c r="P176" s="17">
        <v>18158</v>
      </c>
      <c r="Q176" s="17">
        <v>905</v>
      </c>
      <c r="R176" s="17">
        <v>1304</v>
      </c>
      <c r="S176" s="17">
        <v>1858</v>
      </c>
      <c r="T176" s="17">
        <v>282</v>
      </c>
      <c r="U176" s="17">
        <v>67069</v>
      </c>
      <c r="V176" s="20">
        <f>R176/G176</f>
        <v>5.6420906888196606E-2</v>
      </c>
      <c r="W176" s="20">
        <f>S176/G176</f>
        <v>8.0391138802353754E-2</v>
      </c>
      <c r="X176" s="21">
        <f>S176*840</f>
        <v>1560720</v>
      </c>
      <c r="Y176" s="22">
        <f>F176-X176</f>
        <v>3453546</v>
      </c>
    </row>
    <row r="177" spans="1:25">
      <c r="A177" s="16" t="s">
        <v>160</v>
      </c>
      <c r="B177" s="16">
        <f>B176+1</f>
        <v>173</v>
      </c>
      <c r="C177" s="18">
        <f>F177/G177/12</f>
        <v>22.504590818363273</v>
      </c>
      <c r="D177" s="18">
        <f>J177/G177/12</f>
        <v>13.479441117764472</v>
      </c>
      <c r="E177" s="18">
        <f>Y177/G177/12</f>
        <v>12.612375249500998</v>
      </c>
      <c r="F177" s="17">
        <v>225496</v>
      </c>
      <c r="G177" s="17">
        <v>835</v>
      </c>
      <c r="H177" s="17">
        <v>1884</v>
      </c>
      <c r="I177" s="17">
        <f>H177*4*12</f>
        <v>90432</v>
      </c>
      <c r="J177" s="17">
        <f>F177-I177</f>
        <v>135064</v>
      </c>
      <c r="K177" s="19">
        <f>I177/F177</f>
        <v>0.40103593855323377</v>
      </c>
      <c r="L177" s="17">
        <v>11750000</v>
      </c>
      <c r="M177" s="17">
        <v>14072</v>
      </c>
      <c r="N177" s="17">
        <v>765</v>
      </c>
      <c r="O177" s="17">
        <v>4</v>
      </c>
      <c r="P177" s="17">
        <v>737</v>
      </c>
      <c r="Q177" s="17">
        <v>49</v>
      </c>
      <c r="R177" s="17">
        <v>45</v>
      </c>
      <c r="S177" s="17">
        <v>118</v>
      </c>
      <c r="T177" s="17">
        <v>19</v>
      </c>
      <c r="U177" s="17">
        <v>3136</v>
      </c>
      <c r="V177" s="20">
        <f>R177/G177</f>
        <v>5.3892215568862277E-2</v>
      </c>
      <c r="W177" s="20">
        <f>S177/G177</f>
        <v>0.14131736526946106</v>
      </c>
      <c r="X177" s="21">
        <f>S177*840</f>
        <v>99120</v>
      </c>
      <c r="Y177" s="22">
        <f>F177-X177</f>
        <v>126376</v>
      </c>
    </row>
    <row r="178" spans="1:25">
      <c r="A178" s="16" t="s">
        <v>212</v>
      </c>
      <c r="B178" s="16">
        <f>B177+1</f>
        <v>174</v>
      </c>
      <c r="C178" s="18">
        <f>F178/G178/12</f>
        <v>31.366666666666664</v>
      </c>
      <c r="D178" s="18">
        <f>J178/G178/12</f>
        <v>16.7</v>
      </c>
      <c r="E178" s="18">
        <f>Y178/G178/12</f>
        <v>12.700000000000001</v>
      </c>
      <c r="F178" s="17">
        <v>11292</v>
      </c>
      <c r="G178" s="17">
        <v>30</v>
      </c>
      <c r="H178" s="17">
        <v>110</v>
      </c>
      <c r="I178" s="17">
        <f>H178*4*12</f>
        <v>5280</v>
      </c>
      <c r="J178" s="17">
        <f>F178-I178</f>
        <v>6012</v>
      </c>
      <c r="K178" s="19">
        <f>I178/F178</f>
        <v>0.46758767268862911</v>
      </c>
      <c r="L178" s="17">
        <v>11376</v>
      </c>
      <c r="M178" s="17">
        <v>379</v>
      </c>
      <c r="N178" s="17">
        <v>28</v>
      </c>
      <c r="O178" s="17"/>
      <c r="P178" s="17">
        <v>28</v>
      </c>
      <c r="Q178" s="17">
        <v>1</v>
      </c>
      <c r="R178" s="17">
        <v>2</v>
      </c>
      <c r="S178" s="17">
        <v>8</v>
      </c>
      <c r="T178" s="17">
        <v>1</v>
      </c>
      <c r="U178" s="17">
        <v>136</v>
      </c>
      <c r="V178" s="20">
        <f>R178/G178</f>
        <v>6.6666666666666666E-2</v>
      </c>
      <c r="W178" s="20">
        <f>S178/G178</f>
        <v>0.26666666666666666</v>
      </c>
      <c r="X178" s="21">
        <f>S178*840</f>
        <v>6720</v>
      </c>
      <c r="Y178" s="22">
        <f>F178-X178</f>
        <v>4572</v>
      </c>
    </row>
    <row r="179" spans="1:25">
      <c r="A179" s="16" t="s">
        <v>50</v>
      </c>
      <c r="B179" s="16">
        <f>B178+1</f>
        <v>175</v>
      </c>
      <c r="C179" s="18">
        <f>F179/G179/12</f>
        <v>15.708920187793426</v>
      </c>
      <c r="D179" s="18">
        <f>J179/G179/12</f>
        <v>9.624413145539906</v>
      </c>
      <c r="E179" s="18">
        <f>Y179/G179/12</f>
        <v>12.751173708920186</v>
      </c>
      <c r="F179" s="17">
        <v>13384</v>
      </c>
      <c r="G179" s="17">
        <v>71</v>
      </c>
      <c r="H179" s="17">
        <v>108</v>
      </c>
      <c r="I179" s="17">
        <f>H179*4*12</f>
        <v>5184</v>
      </c>
      <c r="J179" s="17">
        <f>F179-I179</f>
        <v>8200</v>
      </c>
      <c r="K179" s="19">
        <f>I179/F179</f>
        <v>0.38732815301852958</v>
      </c>
      <c r="L179" s="17">
        <v>13600</v>
      </c>
      <c r="M179" s="17">
        <v>192</v>
      </c>
      <c r="N179" s="17">
        <v>62</v>
      </c>
      <c r="O179" s="17">
        <v>-3</v>
      </c>
      <c r="P179" s="17">
        <v>64</v>
      </c>
      <c r="Q179" s="17">
        <v>2</v>
      </c>
      <c r="R179" s="17">
        <v>4</v>
      </c>
      <c r="S179" s="17">
        <v>3</v>
      </c>
      <c r="T179" s="17">
        <v>2</v>
      </c>
      <c r="U179" s="17">
        <v>252</v>
      </c>
      <c r="V179" s="20">
        <f>R179/G179</f>
        <v>5.6338028169014086E-2</v>
      </c>
      <c r="W179" s="20">
        <f>S179/G179</f>
        <v>4.2253521126760563E-2</v>
      </c>
      <c r="X179" s="21">
        <f>S179*840</f>
        <v>2520</v>
      </c>
      <c r="Y179" s="22">
        <f>F179-X179</f>
        <v>10864</v>
      </c>
    </row>
    <row r="180" spans="1:25">
      <c r="A180" s="16" t="s">
        <v>166</v>
      </c>
      <c r="B180" s="16">
        <f>B179+1</f>
        <v>176</v>
      </c>
      <c r="C180" s="18">
        <f>F180/G180/12</f>
        <v>22.750357653791131</v>
      </c>
      <c r="D180" s="18">
        <f>J180/G180/12</f>
        <v>16.724606580829757</v>
      </c>
      <c r="E180" s="18">
        <f>Y180/G180/12</f>
        <v>12.836194563662374</v>
      </c>
      <c r="F180" s="17">
        <v>63610</v>
      </c>
      <c r="G180" s="17">
        <v>233</v>
      </c>
      <c r="H180" s="17">
        <v>351</v>
      </c>
      <c r="I180" s="17">
        <f>H180*4*12</f>
        <v>16848</v>
      </c>
      <c r="J180" s="17">
        <f>F180-I180</f>
        <v>46762</v>
      </c>
      <c r="K180" s="19">
        <f>I180/F180</f>
        <v>0.26486401509196666</v>
      </c>
      <c r="L180" s="17">
        <v>57642</v>
      </c>
      <c r="M180" s="17">
        <v>247</v>
      </c>
      <c r="N180" s="17">
        <v>218</v>
      </c>
      <c r="O180" s="17"/>
      <c r="P180" s="17">
        <v>218</v>
      </c>
      <c r="Q180" s="17"/>
      <c r="R180" s="17">
        <v>11</v>
      </c>
      <c r="S180" s="17">
        <v>33</v>
      </c>
      <c r="T180" s="17">
        <v>3</v>
      </c>
      <c r="U180" s="17">
        <v>835</v>
      </c>
      <c r="V180" s="20">
        <f>R180/G180</f>
        <v>4.7210300429184553E-2</v>
      </c>
      <c r="W180" s="20">
        <f>S180/G180</f>
        <v>0.14163090128755365</v>
      </c>
      <c r="X180" s="21">
        <f>S180*840</f>
        <v>27720</v>
      </c>
      <c r="Y180" s="22">
        <f>F180-X180</f>
        <v>35890</v>
      </c>
    </row>
    <row r="181" spans="1:25">
      <c r="A181" s="23" t="s">
        <v>22</v>
      </c>
      <c r="B181" s="16">
        <f>B180+1</f>
        <v>177</v>
      </c>
      <c r="C181" s="18">
        <f>F181/G181/12</f>
        <v>12.84848484848485</v>
      </c>
      <c r="D181" s="18">
        <f>J181/G181/12</f>
        <v>9.5757575757575761</v>
      </c>
      <c r="E181" s="18">
        <f>Y181/G181/12</f>
        <v>12.84848484848485</v>
      </c>
      <c r="F181" s="17">
        <v>1696</v>
      </c>
      <c r="G181" s="17">
        <v>11</v>
      </c>
      <c r="H181" s="17">
        <v>9</v>
      </c>
      <c r="I181" s="17">
        <f>H181*4*12</f>
        <v>432</v>
      </c>
      <c r="J181" s="17">
        <f>F181-I181</f>
        <v>1264</v>
      </c>
      <c r="K181" s="19">
        <f>I181/F181</f>
        <v>0.25471698113207547</v>
      </c>
      <c r="L181" s="17">
        <v>2840</v>
      </c>
      <c r="M181" s="17">
        <v>258</v>
      </c>
      <c r="N181" s="17">
        <v>11</v>
      </c>
      <c r="O181" s="17">
        <v>10</v>
      </c>
      <c r="P181" s="17">
        <v>10</v>
      </c>
      <c r="Q181" s="17">
        <v>1</v>
      </c>
      <c r="R181" s="17">
        <v>1</v>
      </c>
      <c r="S181" s="17"/>
      <c r="T181" s="17">
        <v>1</v>
      </c>
      <c r="U181" s="17">
        <v>26</v>
      </c>
      <c r="V181" s="20">
        <f>R181/G181</f>
        <v>9.0909090909090912E-2</v>
      </c>
      <c r="W181" s="20">
        <f>S181/G181</f>
        <v>0</v>
      </c>
      <c r="X181" s="21">
        <f>S181*840</f>
        <v>0</v>
      </c>
      <c r="Y181" s="22">
        <f>F181-X181</f>
        <v>1696</v>
      </c>
    </row>
    <row r="182" spans="1:25">
      <c r="A182" s="16" t="s">
        <v>174</v>
      </c>
      <c r="B182" s="16">
        <f>B181+1</f>
        <v>178</v>
      </c>
      <c r="C182" s="18">
        <f>F182/G182/12</f>
        <v>23.643714834637024</v>
      </c>
      <c r="D182" s="18">
        <f>J182/G182/12</f>
        <v>14.709997255386305</v>
      </c>
      <c r="E182" s="18">
        <f>Y182/G182/12</f>
        <v>12.86561685192809</v>
      </c>
      <c r="F182" s="17">
        <v>689167</v>
      </c>
      <c r="G182" s="17">
        <v>2429</v>
      </c>
      <c r="H182" s="17">
        <v>5425</v>
      </c>
      <c r="I182" s="17">
        <f>H182*4*12</f>
        <v>260400</v>
      </c>
      <c r="J182" s="17">
        <f>F182-I182</f>
        <v>428767</v>
      </c>
      <c r="K182" s="19">
        <f>I182/F182</f>
        <v>0.37784745932408254</v>
      </c>
      <c r="L182" s="17">
        <v>241922</v>
      </c>
      <c r="M182" s="17">
        <v>100</v>
      </c>
      <c r="N182" s="17">
        <v>2373</v>
      </c>
      <c r="O182" s="17">
        <v>4</v>
      </c>
      <c r="P182" s="17">
        <v>2288</v>
      </c>
      <c r="Q182" s="17">
        <v>78</v>
      </c>
      <c r="R182" s="17">
        <v>152</v>
      </c>
      <c r="S182" s="17">
        <v>374</v>
      </c>
      <c r="T182" s="17">
        <v>46</v>
      </c>
      <c r="U182" s="17">
        <v>9401</v>
      </c>
      <c r="V182" s="20">
        <f>R182/G182</f>
        <v>6.2577192260189374E-2</v>
      </c>
      <c r="W182" s="20">
        <f>S182/G182</f>
        <v>0.15397282832441334</v>
      </c>
      <c r="X182" s="21">
        <f>S182*840</f>
        <v>314160</v>
      </c>
      <c r="Y182" s="22">
        <f>F182-X182</f>
        <v>375007</v>
      </c>
    </row>
    <row r="183" spans="1:25">
      <c r="A183" s="16" t="s">
        <v>175</v>
      </c>
      <c r="B183" s="16">
        <f>B182+1</f>
        <v>179</v>
      </c>
      <c r="C183" s="18">
        <f>F183/G183/12</f>
        <v>23.784997131382671</v>
      </c>
      <c r="D183" s="18">
        <f>J183/G183/12</f>
        <v>16.147590361445783</v>
      </c>
      <c r="E183" s="18">
        <f>Y183/G183/12</f>
        <v>12.901462994836487</v>
      </c>
      <c r="F183" s="17">
        <v>497487</v>
      </c>
      <c r="G183" s="17">
        <v>1743</v>
      </c>
      <c r="H183" s="17">
        <v>3328</v>
      </c>
      <c r="I183" s="17">
        <f>H183*4*12</f>
        <v>159744</v>
      </c>
      <c r="J183" s="17">
        <f>F183-I183</f>
        <v>337743</v>
      </c>
      <c r="K183" s="19">
        <f>I183/F183</f>
        <v>0.32110185793799639</v>
      </c>
      <c r="L183" s="17">
        <v>18106000</v>
      </c>
      <c r="M183" s="17">
        <v>10388</v>
      </c>
      <c r="N183" s="17">
        <v>1656</v>
      </c>
      <c r="O183" s="17">
        <v>4</v>
      </c>
      <c r="P183" s="17">
        <v>1598</v>
      </c>
      <c r="Q183" s="17">
        <v>99</v>
      </c>
      <c r="R183" s="17">
        <v>103</v>
      </c>
      <c r="S183" s="17">
        <v>271</v>
      </c>
      <c r="T183" s="17">
        <v>44</v>
      </c>
      <c r="U183" s="17">
        <v>4499</v>
      </c>
      <c r="V183" s="20">
        <f>R183/G183</f>
        <v>5.9093516924842229E-2</v>
      </c>
      <c r="W183" s="20">
        <f>S183/G183</f>
        <v>0.15547905909351692</v>
      </c>
      <c r="X183" s="21">
        <f>S183*840</f>
        <v>227640</v>
      </c>
      <c r="Y183" s="22">
        <f>F183-X183</f>
        <v>269847</v>
      </c>
    </row>
    <row r="184" spans="1:25">
      <c r="A184" s="16" t="s">
        <v>149</v>
      </c>
      <c r="B184" s="16">
        <f>B183+1</f>
        <v>180</v>
      </c>
      <c r="C184" s="18">
        <f>F184/G184/12</f>
        <v>21.623580303376784</v>
      </c>
      <c r="D184" s="18">
        <f>J184/G184/12</f>
        <v>16.871998627944205</v>
      </c>
      <c r="E184" s="18">
        <f>Y184/G184/12</f>
        <v>12.902260080798841</v>
      </c>
      <c r="F184" s="17">
        <v>6808314</v>
      </c>
      <c r="G184" s="17">
        <v>26238</v>
      </c>
      <c r="H184" s="17">
        <v>31168</v>
      </c>
      <c r="I184" s="17">
        <f>H184*4*12</f>
        <v>1496064</v>
      </c>
      <c r="J184" s="17">
        <f>F184-I184</f>
        <v>5312250</v>
      </c>
      <c r="K184" s="19">
        <f>I184/F184</f>
        <v>0.2197407463874316</v>
      </c>
      <c r="L184" s="17">
        <v>256000000</v>
      </c>
      <c r="M184" s="17">
        <v>9757</v>
      </c>
      <c r="N184" s="17">
        <v>25361</v>
      </c>
      <c r="O184" s="17">
        <v>4</v>
      </c>
      <c r="P184" s="17">
        <v>24489</v>
      </c>
      <c r="Q184" s="17">
        <v>1066</v>
      </c>
      <c r="R184" s="17">
        <v>2193</v>
      </c>
      <c r="S184" s="17">
        <v>3269</v>
      </c>
      <c r="T184" s="17">
        <v>465</v>
      </c>
      <c r="U184" s="17">
        <v>55864</v>
      </c>
      <c r="V184" s="20">
        <f>R184/G184</f>
        <v>8.3581065630002283E-2</v>
      </c>
      <c r="W184" s="20">
        <f>S184/G184</f>
        <v>0.12459028889397057</v>
      </c>
      <c r="X184" s="21">
        <f>S184*840</f>
        <v>2745960</v>
      </c>
      <c r="Y184" s="22">
        <f>F184-X184</f>
        <v>4062354</v>
      </c>
    </row>
    <row r="185" spans="1:25">
      <c r="A185" s="16" t="s">
        <v>111</v>
      </c>
      <c r="B185" s="16">
        <f>B184+1</f>
        <v>181</v>
      </c>
      <c r="C185" s="18">
        <f>F185/G185/12</f>
        <v>19.674831892411145</v>
      </c>
      <c r="D185" s="18">
        <f>J185/G185/12</f>
        <v>14.902497598463016</v>
      </c>
      <c r="E185" s="18">
        <f>Y185/G185/12</f>
        <v>13.017771373679155</v>
      </c>
      <c r="F185" s="17">
        <v>81926</v>
      </c>
      <c r="G185" s="17">
        <v>347</v>
      </c>
      <c r="H185" s="17">
        <v>414</v>
      </c>
      <c r="I185" s="17">
        <f>H185*4*12</f>
        <v>19872</v>
      </c>
      <c r="J185" s="17">
        <f>F185-I185</f>
        <v>62054</v>
      </c>
      <c r="K185" s="19">
        <f>I185/F185</f>
        <v>0.2425603593486805</v>
      </c>
      <c r="L185" s="17">
        <v>91650</v>
      </c>
      <c r="M185" s="17">
        <v>264</v>
      </c>
      <c r="N185" s="17">
        <v>333</v>
      </c>
      <c r="O185" s="17">
        <v>1</v>
      </c>
      <c r="P185" s="17">
        <v>331</v>
      </c>
      <c r="Q185" s="17">
        <v>10</v>
      </c>
      <c r="R185" s="17">
        <v>24</v>
      </c>
      <c r="S185" s="17">
        <v>33</v>
      </c>
      <c r="T185" s="17">
        <v>4</v>
      </c>
      <c r="U185" s="17">
        <v>935</v>
      </c>
      <c r="V185" s="20">
        <f>R185/G185</f>
        <v>6.9164265129683003E-2</v>
      </c>
      <c r="W185" s="20">
        <f>S185/G185</f>
        <v>9.5100864553314124E-2</v>
      </c>
      <c r="X185" s="21">
        <f>S185*840</f>
        <v>27720</v>
      </c>
      <c r="Y185" s="22">
        <f>F185-X185</f>
        <v>54206</v>
      </c>
    </row>
    <row r="186" spans="1:25">
      <c r="A186" s="16" t="s">
        <v>151</v>
      </c>
      <c r="B186" s="16">
        <f>B185+1</f>
        <v>182</v>
      </c>
      <c r="C186" s="18">
        <f>F186/G186/12</f>
        <v>21.917789131444497</v>
      </c>
      <c r="D186" s="18">
        <f>J186/G186/12</f>
        <v>13.460752438457966</v>
      </c>
      <c r="E186" s="18">
        <f>Y186/G186/12</f>
        <v>13.106827682303761</v>
      </c>
      <c r="F186" s="17">
        <v>566268</v>
      </c>
      <c r="G186" s="17">
        <v>2153</v>
      </c>
      <c r="H186" s="17">
        <v>4552</v>
      </c>
      <c r="I186" s="17">
        <f>H186*4*12</f>
        <v>218496</v>
      </c>
      <c r="J186" s="17">
        <f>F186-I186</f>
        <v>347772</v>
      </c>
      <c r="K186" s="19">
        <f>I186/F186</f>
        <v>0.38585263514802176</v>
      </c>
      <c r="L186" s="17">
        <v>2262000</v>
      </c>
      <c r="M186" s="17">
        <v>1051</v>
      </c>
      <c r="N186" s="17">
        <v>2099</v>
      </c>
      <c r="O186" s="17">
        <v>-1</v>
      </c>
      <c r="P186" s="17">
        <v>2122</v>
      </c>
      <c r="Q186" s="17">
        <v>93</v>
      </c>
      <c r="R186" s="17">
        <v>147</v>
      </c>
      <c r="S186" s="17">
        <v>271</v>
      </c>
      <c r="T186" s="17">
        <v>46</v>
      </c>
      <c r="U186" s="17">
        <v>6323</v>
      </c>
      <c r="V186" s="20">
        <f>R186/G186</f>
        <v>6.827682303762192E-2</v>
      </c>
      <c r="W186" s="20">
        <f>S186/G186</f>
        <v>0.12587087784486764</v>
      </c>
      <c r="X186" s="21">
        <f>S186*840</f>
        <v>227640</v>
      </c>
      <c r="Y186" s="22">
        <f>F186-X186</f>
        <v>338628</v>
      </c>
    </row>
    <row r="187" spans="1:25">
      <c r="A187" s="16" t="s">
        <v>221</v>
      </c>
      <c r="B187" s="16">
        <f>B186+1</f>
        <v>183</v>
      </c>
      <c r="C187" s="18">
        <f>F187/G187/12</f>
        <v>36.838537240663008</v>
      </c>
      <c r="D187" s="18">
        <f>J187/G187/12</f>
        <v>30.022993759603086</v>
      </c>
      <c r="E187" s="18">
        <f>Y187/G187/12</f>
        <v>13.134471111340012</v>
      </c>
      <c r="F187" s="17">
        <v>17166611</v>
      </c>
      <c r="G187" s="17">
        <v>38833</v>
      </c>
      <c r="H187" s="17">
        <v>66167</v>
      </c>
      <c r="I187" s="17">
        <f>H187*4*12</f>
        <v>3176016</v>
      </c>
      <c r="J187" s="17">
        <f>F187-I187</f>
        <v>13990595</v>
      </c>
      <c r="K187" s="19">
        <f>I187/F187</f>
        <v>0.18501124071606212</v>
      </c>
      <c r="L187" s="17"/>
      <c r="M187" s="17"/>
      <c r="N187" s="17">
        <v>35795</v>
      </c>
      <c r="O187" s="17">
        <v>7.3</v>
      </c>
      <c r="P187" s="17">
        <v>33372</v>
      </c>
      <c r="Q187" s="17">
        <v>2194</v>
      </c>
      <c r="R187" s="17">
        <v>3173</v>
      </c>
      <c r="S187" s="17">
        <v>13150</v>
      </c>
      <c r="T187" s="17">
        <v>844</v>
      </c>
      <c r="U187" s="17">
        <v>74469</v>
      </c>
      <c r="V187" s="20">
        <f>R187/G187</f>
        <v>8.1708855870007466E-2</v>
      </c>
      <c r="W187" s="20">
        <f>S187/G187</f>
        <v>0.3386295161331857</v>
      </c>
      <c r="X187" s="21">
        <f>S187*840</f>
        <v>11046000</v>
      </c>
      <c r="Y187" s="22">
        <f>F187-X187</f>
        <v>6120611</v>
      </c>
    </row>
    <row r="188" spans="1:25">
      <c r="A188" s="16" t="s">
        <v>192</v>
      </c>
      <c r="B188" s="16">
        <f>B187+1</f>
        <v>184</v>
      </c>
      <c r="C188" s="18">
        <f>F188/G188/12</f>
        <v>26.193801144037497</v>
      </c>
      <c r="D188" s="18">
        <f>J188/G188/12</f>
        <v>19.488311352983235</v>
      </c>
      <c r="E188" s="18">
        <f>Y188/G188/12</f>
        <v>13.191497179629778</v>
      </c>
      <c r="F188" s="17">
        <v>7912833</v>
      </c>
      <c r="G188" s="17">
        <v>25174</v>
      </c>
      <c r="H188" s="17">
        <v>42201</v>
      </c>
      <c r="I188" s="17">
        <f>H188*4*12</f>
        <v>2025648</v>
      </c>
      <c r="J188" s="17">
        <f>F188-I188</f>
        <v>5887185</v>
      </c>
      <c r="K188" s="19">
        <f>I188/F188</f>
        <v>0.25599529270995608</v>
      </c>
      <c r="L188" s="17">
        <v>10725000</v>
      </c>
      <c r="M188" s="17">
        <v>426</v>
      </c>
      <c r="N188" s="17">
        <v>24836</v>
      </c>
      <c r="O188" s="17">
        <v>4</v>
      </c>
      <c r="P188" s="17">
        <v>23976</v>
      </c>
      <c r="Q188" s="17">
        <v>1265</v>
      </c>
      <c r="R188" s="17">
        <v>2394</v>
      </c>
      <c r="S188" s="17">
        <v>4676</v>
      </c>
      <c r="T188" s="17">
        <v>329</v>
      </c>
      <c r="U188" s="17">
        <v>77110</v>
      </c>
      <c r="V188" s="20">
        <f>R188/G188</f>
        <v>9.5098117104949545E-2</v>
      </c>
      <c r="W188" s="20">
        <f>S188/G188</f>
        <v>0.18574719949153889</v>
      </c>
      <c r="X188" s="21">
        <f>S188*840</f>
        <v>3927840</v>
      </c>
      <c r="Y188" s="22">
        <f>F188-X188</f>
        <v>3984993</v>
      </c>
    </row>
    <row r="189" spans="1:25">
      <c r="A189" s="16" t="s">
        <v>143</v>
      </c>
      <c r="B189" s="16">
        <f>B188+1</f>
        <v>185</v>
      </c>
      <c r="C189" s="18">
        <f>F189/G189/12</f>
        <v>21.271289537712896</v>
      </c>
      <c r="D189" s="18">
        <f>J189/G189/12</f>
        <v>9.1732707681612791</v>
      </c>
      <c r="E189" s="18">
        <f>Y189/G189/12</f>
        <v>13.497566909975669</v>
      </c>
      <c r="F189" s="17">
        <v>489580</v>
      </c>
      <c r="G189" s="17">
        <v>1918</v>
      </c>
      <c r="H189" s="17">
        <v>5801</v>
      </c>
      <c r="I189" s="17">
        <f>H189*4*12</f>
        <v>278448</v>
      </c>
      <c r="J189" s="17">
        <f>F189-I189</f>
        <v>211132</v>
      </c>
      <c r="K189" s="19">
        <f>I189/F189</f>
        <v>0.56874872339556359</v>
      </c>
      <c r="L189" s="17">
        <v>810613</v>
      </c>
      <c r="M189" s="17">
        <v>423</v>
      </c>
      <c r="N189" s="17">
        <v>1653</v>
      </c>
      <c r="O189" s="17">
        <v>5</v>
      </c>
      <c r="P189" s="17">
        <v>1574</v>
      </c>
      <c r="Q189" s="17">
        <v>122</v>
      </c>
      <c r="R189" s="17">
        <v>99</v>
      </c>
      <c r="S189" s="17">
        <v>213</v>
      </c>
      <c r="T189" s="17">
        <v>15</v>
      </c>
      <c r="U189" s="17">
        <v>6860</v>
      </c>
      <c r="V189" s="20">
        <f>R189/G189</f>
        <v>5.1616266944734097E-2</v>
      </c>
      <c r="W189" s="20">
        <f>S189/G189</f>
        <v>0.11105318039624609</v>
      </c>
      <c r="X189" s="21">
        <f>S189*840</f>
        <v>178920</v>
      </c>
      <c r="Y189" s="22">
        <f>F189-X189</f>
        <v>310660</v>
      </c>
    </row>
    <row r="190" spans="1:25">
      <c r="A190" s="16" t="s">
        <v>122</v>
      </c>
      <c r="B190" s="16">
        <f>B189+1</f>
        <v>186</v>
      </c>
      <c r="C190" s="18">
        <f>F190/G190/12</f>
        <v>20.303403755868544</v>
      </c>
      <c r="D190" s="18">
        <f>J190/G190/12</f>
        <v>12.956924882629108</v>
      </c>
      <c r="E190" s="18">
        <f>Y190/G190/12</f>
        <v>13.500586854460094</v>
      </c>
      <c r="F190" s="17">
        <v>172985</v>
      </c>
      <c r="G190" s="17">
        <v>710</v>
      </c>
      <c r="H190" s="17">
        <v>1304</v>
      </c>
      <c r="I190" s="17">
        <f>H190*4*12</f>
        <v>62592</v>
      </c>
      <c r="J190" s="17">
        <f>F190-I190</f>
        <v>110393</v>
      </c>
      <c r="K190" s="19">
        <f>I190/F190</f>
        <v>0.36183484117119979</v>
      </c>
      <c r="L190" s="17">
        <v>14037000</v>
      </c>
      <c r="M190" s="17">
        <v>19770</v>
      </c>
      <c r="N190" s="17">
        <v>687</v>
      </c>
      <c r="O190" s="17">
        <v>6</v>
      </c>
      <c r="P190" s="17">
        <v>646</v>
      </c>
      <c r="Q190" s="17">
        <v>37</v>
      </c>
      <c r="R190" s="17">
        <v>33</v>
      </c>
      <c r="S190" s="17">
        <v>69</v>
      </c>
      <c r="T190" s="17">
        <v>17</v>
      </c>
      <c r="U190" s="17">
        <v>4582</v>
      </c>
      <c r="V190" s="20">
        <f>R190/G190</f>
        <v>4.647887323943662E-2</v>
      </c>
      <c r="W190" s="20">
        <f>S190/G190</f>
        <v>9.7183098591549291E-2</v>
      </c>
      <c r="X190" s="21">
        <f>S190*840</f>
        <v>57960</v>
      </c>
      <c r="Y190" s="22">
        <f>F190-X190</f>
        <v>115025</v>
      </c>
    </row>
    <row r="191" spans="1:25">
      <c r="A191" s="16" t="s">
        <v>159</v>
      </c>
      <c r="B191" s="16">
        <f>B190+1</f>
        <v>187</v>
      </c>
      <c r="C191" s="18">
        <f>F191/G191/12</f>
        <v>22.504485116653257</v>
      </c>
      <c r="D191" s="18">
        <f>J191/G191/12</f>
        <v>13.09080852775543</v>
      </c>
      <c r="E191" s="18">
        <f>Y191/G191/12</f>
        <v>13.544710378117458</v>
      </c>
      <c r="F191" s="17">
        <v>3356769</v>
      </c>
      <c r="G191" s="17">
        <v>12430</v>
      </c>
      <c r="H191" s="17">
        <v>29253</v>
      </c>
      <c r="I191" s="17">
        <f>H191*4*12</f>
        <v>1404144</v>
      </c>
      <c r="J191" s="17">
        <f>F191-I191</f>
        <v>1952625</v>
      </c>
      <c r="K191" s="19">
        <f>I191/F191</f>
        <v>0.41830224242418829</v>
      </c>
      <c r="L191" s="17">
        <v>10880000</v>
      </c>
      <c r="M191" s="17">
        <v>875</v>
      </c>
      <c r="N191" s="17">
        <v>11716</v>
      </c>
      <c r="O191" s="17">
        <v>3</v>
      </c>
      <c r="P191" s="17">
        <v>11352</v>
      </c>
      <c r="Q191" s="17">
        <v>486</v>
      </c>
      <c r="R191" s="17">
        <v>766</v>
      </c>
      <c r="S191" s="17">
        <v>1591</v>
      </c>
      <c r="T191" s="17">
        <v>186</v>
      </c>
      <c r="U191" s="17">
        <v>41706</v>
      </c>
      <c r="V191" s="20">
        <f>R191/G191</f>
        <v>6.1625100563153658E-2</v>
      </c>
      <c r="W191" s="20">
        <f>S191/G191</f>
        <v>0.12799678197908287</v>
      </c>
      <c r="X191" s="21">
        <f>S191*840</f>
        <v>1336440</v>
      </c>
      <c r="Y191" s="22">
        <f>F191-X191</f>
        <v>2020329</v>
      </c>
    </row>
    <row r="192" spans="1:25">
      <c r="A192" s="16" t="s">
        <v>204</v>
      </c>
      <c r="B192" s="16">
        <f>B191+1</f>
        <v>188</v>
      </c>
      <c r="C192" s="18">
        <f>F192/G192/12</f>
        <v>29.466235764850722</v>
      </c>
      <c r="D192" s="18">
        <f>J192/G192/12</f>
        <v>24.936595875654049</v>
      </c>
      <c r="E192" s="18">
        <f>Y192/G192/12</f>
        <v>13.656448137888582</v>
      </c>
      <c r="F192" s="17">
        <v>1914716</v>
      </c>
      <c r="G192" s="17">
        <v>5415</v>
      </c>
      <c r="H192" s="17">
        <v>6132</v>
      </c>
      <c r="I192" s="17">
        <f>H192*4*12</f>
        <v>294336</v>
      </c>
      <c r="J192" s="17">
        <f>F192-I192</f>
        <v>1620380</v>
      </c>
      <c r="K192" s="19">
        <f>I192/F192</f>
        <v>0.15372305866770841</v>
      </c>
      <c r="L192" s="17">
        <v>3204000</v>
      </c>
      <c r="M192" s="17">
        <v>592</v>
      </c>
      <c r="N192" s="17">
        <v>5381</v>
      </c>
      <c r="O192" s="17">
        <v>4</v>
      </c>
      <c r="P192" s="17">
        <v>5190</v>
      </c>
      <c r="Q192" s="17">
        <v>228</v>
      </c>
      <c r="R192" s="17">
        <v>540</v>
      </c>
      <c r="S192" s="17">
        <v>1223</v>
      </c>
      <c r="T192" s="17">
        <v>86</v>
      </c>
      <c r="U192" s="17">
        <v>12945</v>
      </c>
      <c r="V192" s="20">
        <f>R192/G192</f>
        <v>9.9722991689750698E-2</v>
      </c>
      <c r="W192" s="20">
        <f>S192/G192</f>
        <v>0.22585410895660202</v>
      </c>
      <c r="X192" s="21">
        <f>S192*840</f>
        <v>1027320</v>
      </c>
      <c r="Y192" s="22">
        <f>F192-X192</f>
        <v>887396</v>
      </c>
    </row>
    <row r="193" spans="1:25">
      <c r="A193" s="16" t="s">
        <v>154</v>
      </c>
      <c r="B193" s="16">
        <f>B192+1</f>
        <v>189</v>
      </c>
      <c r="C193" s="18">
        <f>F193/G193/12</f>
        <v>22.084003061615004</v>
      </c>
      <c r="D193" s="18">
        <f>J193/G193/12</f>
        <v>10.030424799081516</v>
      </c>
      <c r="E193" s="18">
        <f>Y193/G193/12</f>
        <v>13.672215843857636</v>
      </c>
      <c r="F193" s="17">
        <v>692466</v>
      </c>
      <c r="G193" s="17">
        <v>2613</v>
      </c>
      <c r="H193" s="17">
        <v>7874</v>
      </c>
      <c r="I193" s="17">
        <f>H193*4*12</f>
        <v>377952</v>
      </c>
      <c r="J193" s="17">
        <f>F193-I193</f>
        <v>314514</v>
      </c>
      <c r="K193" s="19">
        <f>I193/F193</f>
        <v>0.54580585906022827</v>
      </c>
      <c r="L193" s="17">
        <v>4900000</v>
      </c>
      <c r="M193" s="17">
        <v>1875</v>
      </c>
      <c r="N193" s="17">
        <v>2544</v>
      </c>
      <c r="O193" s="17">
        <v>3</v>
      </c>
      <c r="P193" s="17">
        <v>2471</v>
      </c>
      <c r="Q193" s="17">
        <v>131</v>
      </c>
      <c r="R193" s="17">
        <v>133</v>
      </c>
      <c r="S193" s="17">
        <v>314</v>
      </c>
      <c r="T193" s="17">
        <v>53</v>
      </c>
      <c r="U193" s="17">
        <v>16350</v>
      </c>
      <c r="V193" s="20">
        <f>R193/G193</f>
        <v>5.0899349406812094E-2</v>
      </c>
      <c r="W193" s="20">
        <f>S193/G193</f>
        <v>0.12016838882510525</v>
      </c>
      <c r="X193" s="21">
        <f>S193*840</f>
        <v>263760</v>
      </c>
      <c r="Y193" s="22">
        <f>F193-X193</f>
        <v>428706</v>
      </c>
    </row>
    <row r="194" spans="1:25">
      <c r="A194" s="16" t="s">
        <v>210</v>
      </c>
      <c r="B194" s="16">
        <f>B193+1</f>
        <v>190</v>
      </c>
      <c r="C194" s="18">
        <f>F194/G194/12</f>
        <v>30.652417962003454</v>
      </c>
      <c r="D194" s="18">
        <f>J194/G194/12</f>
        <v>25.210523069331359</v>
      </c>
      <c r="E194" s="18">
        <f>Y194/G194/12</f>
        <v>13.709412780656303</v>
      </c>
      <c r="F194" s="17">
        <v>496937</v>
      </c>
      <c r="G194" s="17">
        <v>1351</v>
      </c>
      <c r="H194" s="17">
        <v>1838</v>
      </c>
      <c r="I194" s="17">
        <f>H194*4*12</f>
        <v>88224</v>
      </c>
      <c r="J194" s="17">
        <f>F194-I194</f>
        <v>408713</v>
      </c>
      <c r="K194" s="19">
        <f>I194/F194</f>
        <v>0.1775355829813437</v>
      </c>
      <c r="L194" s="17">
        <v>9593000</v>
      </c>
      <c r="M194" s="17">
        <v>7101</v>
      </c>
      <c r="N194" s="17">
        <v>1303</v>
      </c>
      <c r="O194" s="17">
        <v>7</v>
      </c>
      <c r="P194" s="17">
        <v>1220</v>
      </c>
      <c r="Q194" s="17">
        <v>105</v>
      </c>
      <c r="R194" s="17">
        <v>136</v>
      </c>
      <c r="S194" s="17">
        <v>327</v>
      </c>
      <c r="T194" s="17">
        <v>13</v>
      </c>
      <c r="U194" s="17">
        <v>2674</v>
      </c>
      <c r="V194" s="20">
        <f>R194/G194</f>
        <v>0.10066617320503331</v>
      </c>
      <c r="W194" s="20">
        <f>S194/G194</f>
        <v>0.24204293116210215</v>
      </c>
      <c r="X194" s="21">
        <f>S194*840</f>
        <v>274680</v>
      </c>
      <c r="Y194" s="22">
        <f>F194-X194</f>
        <v>222257</v>
      </c>
    </row>
    <row r="195" spans="1:25">
      <c r="A195" s="16" t="s">
        <v>153</v>
      </c>
      <c r="B195" s="16">
        <f>B194+1</f>
        <v>191</v>
      </c>
      <c r="C195" s="18">
        <f>F195/G195/12</f>
        <v>22.073373408769445</v>
      </c>
      <c r="D195" s="18">
        <f>J195/G195/12</f>
        <v>4.7260107979439061</v>
      </c>
      <c r="E195" s="18">
        <f>Y195/G195/12</f>
        <v>13.773445855038466</v>
      </c>
      <c r="F195" s="17">
        <v>30712362</v>
      </c>
      <c r="G195" s="17">
        <v>115948</v>
      </c>
      <c r="H195" s="17">
        <v>502848</v>
      </c>
      <c r="I195" s="17">
        <f>H195*4*12</f>
        <v>24136704</v>
      </c>
      <c r="J195" s="17">
        <f>F195-I195</f>
        <v>6575658</v>
      </c>
      <c r="K195" s="19">
        <f>I195/F195</f>
        <v>0.78589539938347952</v>
      </c>
      <c r="L195" s="17">
        <v>24383301</v>
      </c>
      <c r="M195" s="17">
        <v>210</v>
      </c>
      <c r="N195" s="17">
        <v>111123</v>
      </c>
      <c r="O195" s="17">
        <v>8</v>
      </c>
      <c r="P195" s="17">
        <v>102753</v>
      </c>
      <c r="Q195" s="17">
        <v>7462</v>
      </c>
      <c r="R195" s="17">
        <v>5748</v>
      </c>
      <c r="S195" s="17">
        <v>13748</v>
      </c>
      <c r="T195" s="17">
        <v>1565</v>
      </c>
      <c r="U195" s="17">
        <v>529827</v>
      </c>
      <c r="V195" s="20">
        <f>R195/G195</f>
        <v>4.9573946941732498E-2</v>
      </c>
      <c r="W195" s="20">
        <f>S195/G195</f>
        <v>0.11857039362472832</v>
      </c>
      <c r="X195" s="21">
        <f>S195*840</f>
        <v>11548320</v>
      </c>
      <c r="Y195" s="22">
        <f>F195-X195</f>
        <v>19164042</v>
      </c>
    </row>
    <row r="196" spans="1:25">
      <c r="A196" s="16" t="s">
        <v>219</v>
      </c>
      <c r="B196" s="16">
        <f>B195+1</f>
        <v>192</v>
      </c>
      <c r="C196" s="18">
        <f>F196/G196/12</f>
        <v>34.80833333333333</v>
      </c>
      <c r="D196" s="18">
        <f>J196/G196/12</f>
        <v>28.808333333333334</v>
      </c>
      <c r="E196" s="18">
        <f>Y196/G196/12</f>
        <v>13.808333333333332</v>
      </c>
      <c r="F196" s="17">
        <v>4177</v>
      </c>
      <c r="G196" s="17">
        <v>10</v>
      </c>
      <c r="H196" s="17">
        <v>15</v>
      </c>
      <c r="I196" s="17">
        <f>H196*4*12</f>
        <v>720</v>
      </c>
      <c r="J196" s="17">
        <f>F196-I196</f>
        <v>3457</v>
      </c>
      <c r="K196" s="19">
        <f>I196/F196</f>
        <v>0.17237251615992338</v>
      </c>
      <c r="L196" s="17">
        <v>2477</v>
      </c>
      <c r="M196" s="17">
        <v>248</v>
      </c>
      <c r="N196" s="17">
        <v>9</v>
      </c>
      <c r="O196" s="17">
        <v>-10</v>
      </c>
      <c r="P196" s="17">
        <v>10</v>
      </c>
      <c r="Q196" s="17"/>
      <c r="R196" s="17">
        <v>2</v>
      </c>
      <c r="S196" s="17">
        <v>3</v>
      </c>
      <c r="T196" s="17">
        <v>1</v>
      </c>
      <c r="U196" s="17">
        <v>26</v>
      </c>
      <c r="V196" s="20">
        <f>R196/G196</f>
        <v>0.2</v>
      </c>
      <c r="W196" s="20">
        <f>S196/G196</f>
        <v>0.3</v>
      </c>
      <c r="X196" s="21">
        <f>S196*840</f>
        <v>2520</v>
      </c>
      <c r="Y196" s="22">
        <f>F196-X196</f>
        <v>1657</v>
      </c>
    </row>
    <row r="197" spans="1:25">
      <c r="A197" s="16" t="s">
        <v>150</v>
      </c>
      <c r="B197" s="16">
        <f>B196+1</f>
        <v>193</v>
      </c>
      <c r="C197" s="18">
        <f>F197/G197/12</f>
        <v>21.758233302554633</v>
      </c>
      <c r="D197" s="18">
        <f>J197/G197/12</f>
        <v>12.0777162203755</v>
      </c>
      <c r="E197" s="18">
        <f>Y197/G197/12</f>
        <v>13.937365343182519</v>
      </c>
      <c r="F197" s="17">
        <v>565540</v>
      </c>
      <c r="G197" s="17">
        <v>2166</v>
      </c>
      <c r="H197" s="17">
        <v>5242</v>
      </c>
      <c r="I197" s="17">
        <f>H197*4*12</f>
        <v>251616</v>
      </c>
      <c r="J197" s="17">
        <f>F197-I197</f>
        <v>313924</v>
      </c>
      <c r="K197" s="19">
        <f>I197/F197</f>
        <v>0.44491282667892634</v>
      </c>
      <c r="L197" s="17">
        <v>6092000</v>
      </c>
      <c r="M197" s="17">
        <v>2813</v>
      </c>
      <c r="N197" s="17">
        <v>2037</v>
      </c>
      <c r="O197" s="17">
        <v>5</v>
      </c>
      <c r="P197" s="17">
        <v>1937</v>
      </c>
      <c r="Q197" s="17">
        <v>147</v>
      </c>
      <c r="R197" s="17">
        <v>114</v>
      </c>
      <c r="S197" s="17">
        <v>242</v>
      </c>
      <c r="T197" s="17">
        <v>37</v>
      </c>
      <c r="U197" s="17">
        <v>9553</v>
      </c>
      <c r="V197" s="20">
        <f>R197/G197</f>
        <v>5.2631578947368418E-2</v>
      </c>
      <c r="W197" s="20">
        <f>S197/G197</f>
        <v>0.11172668513388735</v>
      </c>
      <c r="X197" s="21">
        <f>S197*840</f>
        <v>203280</v>
      </c>
      <c r="Y197" s="22">
        <f>F197-X197</f>
        <v>362260</v>
      </c>
    </row>
    <row r="198" spans="1:25">
      <c r="A198" s="16" t="s">
        <v>167</v>
      </c>
      <c r="B198" s="16">
        <f>B197+1</f>
        <v>194</v>
      </c>
      <c r="C198" s="18">
        <f>F198/G198/12</f>
        <v>22.858381502890172</v>
      </c>
      <c r="D198" s="18">
        <f>J198/G198/12</f>
        <v>16.950867052023121</v>
      </c>
      <c r="E198" s="18">
        <f>Y198/G198/12</f>
        <v>13.956647398843932</v>
      </c>
      <c r="F198" s="17">
        <v>94908</v>
      </c>
      <c r="G198" s="17">
        <v>346</v>
      </c>
      <c r="H198" s="17">
        <v>511</v>
      </c>
      <c r="I198" s="17">
        <f>H198*4*12</f>
        <v>24528</v>
      </c>
      <c r="J198" s="17">
        <f>F198-I198</f>
        <v>70380</v>
      </c>
      <c r="K198" s="19">
        <f>I198/F198</f>
        <v>0.25843975218105958</v>
      </c>
      <c r="L198" s="17">
        <v>109344</v>
      </c>
      <c r="M198" s="17">
        <v>316</v>
      </c>
      <c r="N198" s="17">
        <v>336</v>
      </c>
      <c r="O198" s="17">
        <v>1</v>
      </c>
      <c r="P198" s="17">
        <v>332</v>
      </c>
      <c r="Q198" s="17">
        <v>11</v>
      </c>
      <c r="R198" s="17">
        <v>32</v>
      </c>
      <c r="S198" s="17">
        <v>44</v>
      </c>
      <c r="T198" s="17">
        <v>8</v>
      </c>
      <c r="U198" s="17">
        <v>1139</v>
      </c>
      <c r="V198" s="20">
        <f>R198/G198</f>
        <v>9.2485549132947972E-2</v>
      </c>
      <c r="W198" s="20">
        <f>S198/G198</f>
        <v>0.12716763005780346</v>
      </c>
      <c r="X198" s="21">
        <f>S198*840</f>
        <v>36960</v>
      </c>
      <c r="Y198" s="22">
        <f>F198-X198</f>
        <v>57948</v>
      </c>
    </row>
    <row r="199" spans="1:25">
      <c r="A199" s="16" t="s">
        <v>165</v>
      </c>
      <c r="B199" s="16">
        <f>B198+1</f>
        <v>195</v>
      </c>
      <c r="C199" s="18">
        <f>F199/G199/12</f>
        <v>22.713966635041114</v>
      </c>
      <c r="D199" s="18">
        <f>J199/G199/12</f>
        <v>14.264251265022137</v>
      </c>
      <c r="E199" s="18">
        <f>Y199/G199/12</f>
        <v>14.096793959519291</v>
      </c>
      <c r="F199" s="17">
        <v>1149145</v>
      </c>
      <c r="G199" s="17">
        <v>4216</v>
      </c>
      <c r="H199" s="17">
        <v>8906</v>
      </c>
      <c r="I199" s="17">
        <f>H199*4*12</f>
        <v>427488</v>
      </c>
      <c r="J199" s="17">
        <f>F199-I199</f>
        <v>721657</v>
      </c>
      <c r="K199" s="19">
        <f>I199/F199</f>
        <v>0.37200527348593954</v>
      </c>
      <c r="L199" s="17">
        <v>1756708</v>
      </c>
      <c r="M199" s="17">
        <v>417</v>
      </c>
      <c r="N199" s="17">
        <v>3972</v>
      </c>
      <c r="O199" s="17">
        <v>4</v>
      </c>
      <c r="P199" s="17">
        <v>3816</v>
      </c>
      <c r="Q199" s="17">
        <v>169</v>
      </c>
      <c r="R199" s="17">
        <v>257</v>
      </c>
      <c r="S199" s="17">
        <v>519</v>
      </c>
      <c r="T199" s="17">
        <v>38</v>
      </c>
      <c r="U199" s="17">
        <v>11646</v>
      </c>
      <c r="V199" s="20">
        <f>R199/G199</f>
        <v>6.0958254269449716E-2</v>
      </c>
      <c r="W199" s="20">
        <f>S199/G199</f>
        <v>0.12310246679316889</v>
      </c>
      <c r="X199" s="21">
        <f>S199*840</f>
        <v>435960</v>
      </c>
      <c r="Y199" s="22">
        <f>F199-X199</f>
        <v>713185</v>
      </c>
    </row>
    <row r="200" spans="1:25">
      <c r="A200" s="16" t="s">
        <v>168</v>
      </c>
      <c r="B200" s="16">
        <f>B199+1</f>
        <v>196</v>
      </c>
      <c r="C200" s="18">
        <f>F200/G200/12</f>
        <v>22.944304857621443</v>
      </c>
      <c r="D200" s="18">
        <f>J200/G200/12</f>
        <v>16.210636515912899</v>
      </c>
      <c r="E200" s="18">
        <f>Y200/G200/12</f>
        <v>14.267587939698492</v>
      </c>
      <c r="F200" s="17">
        <v>328746</v>
      </c>
      <c r="G200" s="17">
        <v>1194</v>
      </c>
      <c r="H200" s="17">
        <v>2010</v>
      </c>
      <c r="I200" s="17">
        <f>H200*4*12</f>
        <v>96480</v>
      </c>
      <c r="J200" s="17">
        <f>F200-I200</f>
        <v>232266</v>
      </c>
      <c r="K200" s="19">
        <f>I200/F200</f>
        <v>0.29347885601649903</v>
      </c>
      <c r="L200" s="17">
        <v>15129273</v>
      </c>
      <c r="M200" s="17">
        <v>12671</v>
      </c>
      <c r="N200" s="17">
        <v>1168</v>
      </c>
      <c r="O200" s="17">
        <v>2</v>
      </c>
      <c r="P200" s="17">
        <v>1150</v>
      </c>
      <c r="Q200" s="17">
        <v>42</v>
      </c>
      <c r="R200" s="17">
        <v>83</v>
      </c>
      <c r="S200" s="17">
        <v>148</v>
      </c>
      <c r="T200" s="17">
        <v>26</v>
      </c>
      <c r="U200" s="17">
        <v>2606</v>
      </c>
      <c r="V200" s="20">
        <f>R200/G200</f>
        <v>6.9514237855946404E-2</v>
      </c>
      <c r="W200" s="20">
        <f>S200/G200</f>
        <v>0.12395309882747069</v>
      </c>
      <c r="X200" s="21">
        <f>S200*840</f>
        <v>124320</v>
      </c>
      <c r="Y200" s="22">
        <f>F200-X200</f>
        <v>204426</v>
      </c>
    </row>
    <row r="201" spans="1:25">
      <c r="A201" s="16" t="s">
        <v>93</v>
      </c>
      <c r="B201" s="16">
        <f>B200+1</f>
        <v>197</v>
      </c>
      <c r="C201" s="18">
        <f>F201/G201/12</f>
        <v>18.672014858575007</v>
      </c>
      <c r="D201" s="18">
        <f>J201/G201/12</f>
        <v>7.6956453634085209</v>
      </c>
      <c r="E201" s="18">
        <f>Y201/G201/12</f>
        <v>14.292315610454708</v>
      </c>
      <c r="F201" s="17">
        <v>1668830</v>
      </c>
      <c r="G201" s="17">
        <v>7448</v>
      </c>
      <c r="H201" s="17">
        <v>20438</v>
      </c>
      <c r="I201" s="17">
        <f>H201*4*12</f>
        <v>981024</v>
      </c>
      <c r="J201" s="17">
        <f>F201-I201</f>
        <v>687806</v>
      </c>
      <c r="K201" s="19">
        <f>I201/F201</f>
        <v>0.58785136892313772</v>
      </c>
      <c r="L201" s="17">
        <v>4620000</v>
      </c>
      <c r="M201" s="17">
        <v>620</v>
      </c>
      <c r="N201" s="17">
        <v>6080</v>
      </c>
      <c r="O201" s="17">
        <v>-2</v>
      </c>
      <c r="P201" s="17">
        <v>6193</v>
      </c>
      <c r="Q201" s="17">
        <v>149</v>
      </c>
      <c r="R201" s="17">
        <v>339</v>
      </c>
      <c r="S201" s="17">
        <v>466</v>
      </c>
      <c r="T201" s="17">
        <v>77</v>
      </c>
      <c r="U201" s="17">
        <v>25444</v>
      </c>
      <c r="V201" s="20">
        <f>R201/G201</f>
        <v>4.5515574650913E-2</v>
      </c>
      <c r="W201" s="20">
        <f>S201/G201</f>
        <v>6.2567132116004301E-2</v>
      </c>
      <c r="X201" s="21">
        <f>S201*840</f>
        <v>391440</v>
      </c>
      <c r="Y201" s="22">
        <f>F201-X201</f>
        <v>1277390</v>
      </c>
    </row>
    <row r="202" spans="1:25">
      <c r="A202" s="16" t="s">
        <v>207</v>
      </c>
      <c r="B202" s="16">
        <f>B201+1</f>
        <v>198</v>
      </c>
      <c r="C202" s="18">
        <f>F202/G202/12</f>
        <v>30.02408637873754</v>
      </c>
      <c r="D202" s="18">
        <f>J202/G202/12</f>
        <v>22.037375415282394</v>
      </c>
      <c r="E202" s="18">
        <f>Y202/G202/12</f>
        <v>14.442691029900331</v>
      </c>
      <c r="F202" s="17">
        <v>108447</v>
      </c>
      <c r="G202" s="17">
        <v>301</v>
      </c>
      <c r="H202" s="17">
        <v>601</v>
      </c>
      <c r="I202" s="17">
        <f>H202*4*12</f>
        <v>28848</v>
      </c>
      <c r="J202" s="17">
        <f>F202-I202</f>
        <v>79599</v>
      </c>
      <c r="K202" s="19">
        <f>I202/F202</f>
        <v>0.26601012476140418</v>
      </c>
      <c r="L202" s="17">
        <v>1250000</v>
      </c>
      <c r="M202" s="17">
        <v>4153</v>
      </c>
      <c r="N202" s="17">
        <v>284</v>
      </c>
      <c r="O202" s="17">
        <v>17</v>
      </c>
      <c r="P202" s="17">
        <v>242</v>
      </c>
      <c r="Q202" s="17">
        <v>16</v>
      </c>
      <c r="R202" s="17">
        <v>23</v>
      </c>
      <c r="S202" s="17">
        <v>67</v>
      </c>
      <c r="T202" s="17">
        <v>4</v>
      </c>
      <c r="U202" s="17">
        <v>750</v>
      </c>
      <c r="V202" s="20">
        <f>R202/G202</f>
        <v>7.6411960132890366E-2</v>
      </c>
      <c r="W202" s="20">
        <f>S202/G202</f>
        <v>0.22259136212624583</v>
      </c>
      <c r="X202" s="21">
        <f>S202*840</f>
        <v>56280</v>
      </c>
      <c r="Y202" s="22">
        <f>F202-X202</f>
        <v>52167</v>
      </c>
    </row>
    <row r="203" spans="1:25">
      <c r="A203" s="16" t="s">
        <v>218</v>
      </c>
      <c r="B203" s="16">
        <f>B202+1</f>
        <v>199</v>
      </c>
      <c r="C203" s="18">
        <f>F203/G203/12</f>
        <v>34.470238095238095</v>
      </c>
      <c r="D203" s="18">
        <f>J203/G203/12</f>
        <v>21.517857142857142</v>
      </c>
      <c r="E203" s="18">
        <f>Y203/G203/12</f>
        <v>14.470238095238095</v>
      </c>
      <c r="F203" s="17">
        <v>17373</v>
      </c>
      <c r="G203" s="17">
        <v>42</v>
      </c>
      <c r="H203" s="17">
        <v>136</v>
      </c>
      <c r="I203" s="17">
        <f>H203*4*12</f>
        <v>6528</v>
      </c>
      <c r="J203" s="17">
        <f>F203-I203</f>
        <v>10845</v>
      </c>
      <c r="K203" s="19">
        <f>I203/F203</f>
        <v>0.37575548264548436</v>
      </c>
      <c r="L203" s="17">
        <v>48651</v>
      </c>
      <c r="M203" s="17">
        <v>1158</v>
      </c>
      <c r="N203" s="17">
        <v>37</v>
      </c>
      <c r="O203" s="17">
        <v>-23</v>
      </c>
      <c r="P203" s="17">
        <v>48</v>
      </c>
      <c r="Q203" s="17"/>
      <c r="R203" s="17">
        <v>3</v>
      </c>
      <c r="S203" s="17">
        <v>12</v>
      </c>
      <c r="T203" s="17">
        <v>1</v>
      </c>
      <c r="U203" s="17">
        <v>230</v>
      </c>
      <c r="V203" s="20">
        <f>R203/G203</f>
        <v>7.1428571428571425E-2</v>
      </c>
      <c r="W203" s="20">
        <f>S203/G203</f>
        <v>0.2857142857142857</v>
      </c>
      <c r="X203" s="21">
        <f>S203*840</f>
        <v>10080</v>
      </c>
      <c r="Y203" s="22">
        <f>F203-X203</f>
        <v>7293</v>
      </c>
    </row>
    <row r="204" spans="1:25">
      <c r="A204" s="16" t="s">
        <v>225</v>
      </c>
      <c r="B204" s="16">
        <f>B203+1</f>
        <v>200</v>
      </c>
      <c r="C204" s="18">
        <f>F204/G204/12</f>
        <v>39.23029045643154</v>
      </c>
      <c r="D204" s="18">
        <f>J204/G204/12</f>
        <v>31.213692946058092</v>
      </c>
      <c r="E204" s="18">
        <f>Y204/G204/12</f>
        <v>14.54149377593361</v>
      </c>
      <c r="F204" s="17">
        <v>113454</v>
      </c>
      <c r="G204" s="17">
        <v>241</v>
      </c>
      <c r="H204" s="17">
        <v>483</v>
      </c>
      <c r="I204" s="17">
        <f>H204*4*12</f>
        <v>23184</v>
      </c>
      <c r="J204" s="17">
        <f>F204-I204</f>
        <v>90270</v>
      </c>
      <c r="K204" s="19">
        <f>I204/F204</f>
        <v>0.20434713628430906</v>
      </c>
      <c r="L204" s="17">
        <v>2350000</v>
      </c>
      <c r="M204" s="17">
        <v>9751</v>
      </c>
      <c r="N204" s="17">
        <v>236</v>
      </c>
      <c r="O204" s="17"/>
      <c r="P204" s="17">
        <v>237</v>
      </c>
      <c r="Q204" s="17">
        <v>6</v>
      </c>
      <c r="R204" s="17">
        <v>16</v>
      </c>
      <c r="S204" s="17">
        <v>85</v>
      </c>
      <c r="T204" s="17">
        <v>6</v>
      </c>
      <c r="U204" s="17">
        <v>574</v>
      </c>
      <c r="V204" s="20">
        <f>R204/G204</f>
        <v>6.6390041493775934E-2</v>
      </c>
      <c r="W204" s="20">
        <f>S204/G204</f>
        <v>0.35269709543568467</v>
      </c>
      <c r="X204" s="21">
        <f>S204*840</f>
        <v>71400</v>
      </c>
      <c r="Y204" s="22">
        <f>F204-X204</f>
        <v>42054</v>
      </c>
    </row>
    <row r="205" spans="1:25">
      <c r="A205" s="16" t="s">
        <v>163</v>
      </c>
      <c r="B205" s="16">
        <f>B204+1</f>
        <v>201</v>
      </c>
      <c r="C205" s="18">
        <f>F205/G205/12</f>
        <v>22.595212355212354</v>
      </c>
      <c r="D205" s="18">
        <f>J205/G205/12</f>
        <v>9.2138996138996134</v>
      </c>
      <c r="E205" s="18">
        <f>Y205/G205/12</f>
        <v>14.616833976833975</v>
      </c>
      <c r="F205" s="17">
        <v>1755648</v>
      </c>
      <c r="G205" s="17">
        <v>6475</v>
      </c>
      <c r="H205" s="17">
        <v>21661</v>
      </c>
      <c r="I205" s="17">
        <f>H205*4*12</f>
        <v>1039728</v>
      </c>
      <c r="J205" s="17">
        <f>F205-I205</f>
        <v>715920</v>
      </c>
      <c r="K205" s="19">
        <f>I205/F205</f>
        <v>0.59221894138232722</v>
      </c>
      <c r="L205" s="17">
        <v>4190000</v>
      </c>
      <c r="M205" s="17">
        <v>647</v>
      </c>
      <c r="N205" s="17">
        <v>6112</v>
      </c>
      <c r="O205" s="17">
        <v>1</v>
      </c>
      <c r="P205" s="17">
        <v>6022</v>
      </c>
      <c r="Q205" s="17">
        <v>440</v>
      </c>
      <c r="R205" s="17">
        <v>227</v>
      </c>
      <c r="S205" s="17">
        <v>738</v>
      </c>
      <c r="T205" s="17">
        <v>126</v>
      </c>
      <c r="U205" s="17">
        <v>44716</v>
      </c>
      <c r="V205" s="20">
        <f>R205/G205</f>
        <v>3.5057915057915057E-2</v>
      </c>
      <c r="W205" s="20">
        <f>S205/G205</f>
        <v>0.11397683397683397</v>
      </c>
      <c r="X205" s="21">
        <f>S205*840</f>
        <v>619920</v>
      </c>
      <c r="Y205" s="22">
        <f>F205-X205</f>
        <v>1135728</v>
      </c>
    </row>
    <row r="206" spans="1:25">
      <c r="A206" s="16" t="s">
        <v>183</v>
      </c>
      <c r="B206" s="16">
        <f>B205+1</f>
        <v>202</v>
      </c>
      <c r="C206" s="18">
        <f>F206/G206/12</f>
        <v>24.844572368421055</v>
      </c>
      <c r="D206" s="18">
        <f>J206/G206/12</f>
        <v>14.430098684210527</v>
      </c>
      <c r="E206" s="18">
        <f>Y206/G206/12</f>
        <v>14.828125</v>
      </c>
      <c r="F206" s="17">
        <v>181266</v>
      </c>
      <c r="G206" s="17">
        <v>608</v>
      </c>
      <c r="H206" s="17">
        <v>1583</v>
      </c>
      <c r="I206" s="17">
        <f>H206*4*12</f>
        <v>75984</v>
      </c>
      <c r="J206" s="17">
        <f>F206-I206</f>
        <v>105282</v>
      </c>
      <c r="K206" s="19">
        <f>I206/F206</f>
        <v>0.41918506504253417</v>
      </c>
      <c r="L206" s="17">
        <v>40720640</v>
      </c>
      <c r="M206" s="17">
        <v>66975</v>
      </c>
      <c r="N206" s="17">
        <v>595</v>
      </c>
      <c r="O206" s="17">
        <v>16</v>
      </c>
      <c r="P206" s="17">
        <v>515</v>
      </c>
      <c r="Q206" s="17">
        <v>54</v>
      </c>
      <c r="R206" s="17">
        <v>47</v>
      </c>
      <c r="S206" s="17">
        <v>87</v>
      </c>
      <c r="T206" s="17">
        <v>16</v>
      </c>
      <c r="U206" s="17">
        <v>2308</v>
      </c>
      <c r="V206" s="20">
        <f>R206/G206</f>
        <v>7.7302631578947373E-2</v>
      </c>
      <c r="W206" s="20">
        <f>S206/G206</f>
        <v>0.14309210526315788</v>
      </c>
      <c r="X206" s="21">
        <f>S206*840</f>
        <v>73080</v>
      </c>
      <c r="Y206" s="22">
        <f>F206-X206</f>
        <v>108186</v>
      </c>
    </row>
    <row r="207" spans="1:25">
      <c r="A207" s="16" t="s">
        <v>187</v>
      </c>
      <c r="B207" s="16">
        <f>B206+1</f>
        <v>203</v>
      </c>
      <c r="C207" s="18">
        <f>F207/G207/12</f>
        <v>25.304333052118483</v>
      </c>
      <c r="D207" s="18">
        <f>J207/G207/12</f>
        <v>14.303770622422197</v>
      </c>
      <c r="E207" s="18">
        <f>Y207/G207/12</f>
        <v>15.009057461567304</v>
      </c>
      <c r="F207" s="17">
        <v>2159573</v>
      </c>
      <c r="G207" s="17">
        <v>7112</v>
      </c>
      <c r="H207" s="17">
        <v>19559</v>
      </c>
      <c r="I207" s="17">
        <f>H207*4*12</f>
        <v>938832</v>
      </c>
      <c r="J207" s="17">
        <f>F207-I207</f>
        <v>1220741</v>
      </c>
      <c r="K207" s="19">
        <f>I207/F207</f>
        <v>0.43473038420095084</v>
      </c>
      <c r="L207" s="17">
        <v>36076000</v>
      </c>
      <c r="M207" s="17">
        <v>5073</v>
      </c>
      <c r="N207" s="17">
        <v>6832</v>
      </c>
      <c r="O207" s="17">
        <v>6</v>
      </c>
      <c r="P207" s="17">
        <v>6468</v>
      </c>
      <c r="Q207" s="17">
        <v>363</v>
      </c>
      <c r="R207" s="17">
        <v>489</v>
      </c>
      <c r="S207" s="17">
        <v>1046</v>
      </c>
      <c r="T207" s="17">
        <v>142</v>
      </c>
      <c r="U207" s="17">
        <v>23157</v>
      </c>
      <c r="V207" s="20">
        <f>R207/G207</f>
        <v>6.8757030371203606E-2</v>
      </c>
      <c r="W207" s="20">
        <f>S207/G207</f>
        <v>0.14707536557930259</v>
      </c>
      <c r="X207" s="21">
        <f>S207*840</f>
        <v>878640</v>
      </c>
      <c r="Y207" s="22">
        <f>F207-X207</f>
        <v>1280933</v>
      </c>
    </row>
    <row r="208" spans="1:25">
      <c r="A208" s="16" t="s">
        <v>189</v>
      </c>
      <c r="B208" s="16">
        <f>B207+1</f>
        <v>204</v>
      </c>
      <c r="C208" s="18">
        <f>F208/G208/12</f>
        <v>25.581769900380252</v>
      </c>
      <c r="D208" s="18">
        <f>J208/G208/12</f>
        <v>14.835658841645454</v>
      </c>
      <c r="E208" s="18">
        <f>Y208/G208/12</f>
        <v>15.029304547311524</v>
      </c>
      <c r="F208" s="17">
        <v>3256150</v>
      </c>
      <c r="G208" s="17">
        <v>10607</v>
      </c>
      <c r="H208" s="17">
        <v>28496</v>
      </c>
      <c r="I208" s="17">
        <f>H208*4*12</f>
        <v>1367808</v>
      </c>
      <c r="J208" s="17">
        <f>F208-I208</f>
        <v>1888342</v>
      </c>
      <c r="K208" s="19">
        <f>I208/F208</f>
        <v>0.42006910001074887</v>
      </c>
      <c r="L208" s="17">
        <v>22671331</v>
      </c>
      <c r="M208" s="17">
        <v>2137</v>
      </c>
      <c r="N208" s="17">
        <v>10302</v>
      </c>
      <c r="O208" s="17">
        <v>5</v>
      </c>
      <c r="P208" s="17">
        <v>9781</v>
      </c>
      <c r="Q208" s="17">
        <v>544</v>
      </c>
      <c r="R208" s="17">
        <v>769</v>
      </c>
      <c r="S208" s="17">
        <v>1599</v>
      </c>
      <c r="T208" s="17">
        <v>293</v>
      </c>
      <c r="U208" s="17">
        <v>64724</v>
      </c>
      <c r="V208" s="20">
        <f>R208/G208</f>
        <v>7.2499292919769961E-2</v>
      </c>
      <c r="W208" s="20">
        <f>S208/G208</f>
        <v>0.15074950504383897</v>
      </c>
      <c r="X208" s="21">
        <f>S208*840</f>
        <v>1343160</v>
      </c>
      <c r="Y208" s="22">
        <f>F208-X208</f>
        <v>1912990</v>
      </c>
    </row>
    <row r="209" spans="1:254">
      <c r="A209" s="16" t="s">
        <v>205</v>
      </c>
      <c r="B209" s="16">
        <f>B208+1</f>
        <v>205</v>
      </c>
      <c r="C209" s="18">
        <f>F209/G209/12</f>
        <v>29.524880095923262</v>
      </c>
      <c r="D209" s="18">
        <f>J209/G209/12</f>
        <v>26.920563549160672</v>
      </c>
      <c r="E209" s="18">
        <f>Y209/G209/12</f>
        <v>15.172362110311751</v>
      </c>
      <c r="F209" s="17">
        <v>98495</v>
      </c>
      <c r="G209" s="17">
        <v>278</v>
      </c>
      <c r="H209" s="17">
        <v>181</v>
      </c>
      <c r="I209" s="17">
        <f>H209*4*12</f>
        <v>8688</v>
      </c>
      <c r="J209" s="17">
        <f>F209-I209</f>
        <v>89807</v>
      </c>
      <c r="K209" s="19">
        <f>I209/F209</f>
        <v>8.8207523224529169E-2</v>
      </c>
      <c r="L209" s="17">
        <v>631490</v>
      </c>
      <c r="M209" s="17">
        <v>2272</v>
      </c>
      <c r="N209" s="17">
        <v>270</v>
      </c>
      <c r="O209" s="17">
        <v>2</v>
      </c>
      <c r="P209" s="17">
        <v>265</v>
      </c>
      <c r="Q209" s="17">
        <v>11</v>
      </c>
      <c r="R209" s="17">
        <v>29</v>
      </c>
      <c r="S209" s="17">
        <v>57</v>
      </c>
      <c r="T209" s="17">
        <v>6</v>
      </c>
      <c r="U209" s="17">
        <v>589</v>
      </c>
      <c r="V209" s="20">
        <f>R209/G209</f>
        <v>0.10431654676258993</v>
      </c>
      <c r="W209" s="20">
        <f>S209/G209</f>
        <v>0.20503597122302158</v>
      </c>
      <c r="X209" s="21">
        <f>S209*840</f>
        <v>47880</v>
      </c>
      <c r="Y209" s="22">
        <f>F209-X209</f>
        <v>50615</v>
      </c>
    </row>
    <row r="210" spans="1:254">
      <c r="A210" s="16" t="s">
        <v>208</v>
      </c>
      <c r="B210" s="16">
        <f>B209+1</f>
        <v>206</v>
      </c>
      <c r="C210" s="18">
        <f>F210/G210/12</f>
        <v>30.144351013367828</v>
      </c>
      <c r="D210" s="18">
        <f>J210/G210/12</f>
        <v>14.408257869771454</v>
      </c>
      <c r="E210" s="18">
        <f>Y210/G210/12</f>
        <v>16.560909874946098</v>
      </c>
      <c r="F210" s="17">
        <v>279619</v>
      </c>
      <c r="G210" s="17">
        <v>773</v>
      </c>
      <c r="H210" s="17">
        <v>3041</v>
      </c>
      <c r="I210" s="17">
        <f>H210*4*12</f>
        <v>145968</v>
      </c>
      <c r="J210" s="17">
        <f>F210-I210</f>
        <v>133651</v>
      </c>
      <c r="K210" s="19">
        <f>I210/F210</f>
        <v>0.52202461206141215</v>
      </c>
      <c r="L210" s="17">
        <v>194006</v>
      </c>
      <c r="M210" s="17">
        <v>251</v>
      </c>
      <c r="N210" s="17">
        <v>754</v>
      </c>
      <c r="O210" s="17">
        <v>6</v>
      </c>
      <c r="P210" s="17">
        <v>708</v>
      </c>
      <c r="Q210" s="17">
        <v>73</v>
      </c>
      <c r="R210" s="17">
        <v>70</v>
      </c>
      <c r="S210" s="17">
        <v>150</v>
      </c>
      <c r="T210" s="17">
        <v>11</v>
      </c>
      <c r="U210" s="17">
        <v>3226</v>
      </c>
      <c r="V210" s="20">
        <f>R210/G210</f>
        <v>9.0556274256144889E-2</v>
      </c>
      <c r="W210" s="20">
        <f>S210/G210</f>
        <v>0.19404915912031048</v>
      </c>
      <c r="X210" s="21">
        <f>S210*840</f>
        <v>126000</v>
      </c>
      <c r="Y210" s="22">
        <f>F210-X210</f>
        <v>153619</v>
      </c>
    </row>
    <row r="211" spans="1:254">
      <c r="A211" s="16" t="s">
        <v>196</v>
      </c>
      <c r="B211" s="16">
        <f>B210+1</f>
        <v>207</v>
      </c>
      <c r="C211" s="18">
        <f>F211/G211/12</f>
        <v>26.802898771448877</v>
      </c>
      <c r="D211" s="18">
        <f>J211/G211/12</f>
        <v>14.90859478119606</v>
      </c>
      <c r="E211" s="18">
        <f>Y211/G211/12</f>
        <v>16.882856127525638</v>
      </c>
      <c r="F211" s="17">
        <v>4223708</v>
      </c>
      <c r="G211" s="17">
        <v>13132</v>
      </c>
      <c r="H211" s="17">
        <v>39049</v>
      </c>
      <c r="I211" s="17">
        <f>H211*4*12</f>
        <v>1874352</v>
      </c>
      <c r="J211" s="17">
        <f>F211-I211</f>
        <v>2349356</v>
      </c>
      <c r="K211" s="19">
        <f>I211/F211</f>
        <v>0.44376931359838323</v>
      </c>
      <c r="L211" s="17">
        <v>9231000</v>
      </c>
      <c r="M211" s="17">
        <v>703</v>
      </c>
      <c r="N211" s="17">
        <v>12577</v>
      </c>
      <c r="O211" s="17">
        <v>6</v>
      </c>
      <c r="P211" s="17">
        <v>11852</v>
      </c>
      <c r="Q211" s="17">
        <v>823</v>
      </c>
      <c r="R211" s="17">
        <v>1084</v>
      </c>
      <c r="S211" s="17">
        <v>1861</v>
      </c>
      <c r="T211" s="17">
        <v>269</v>
      </c>
      <c r="U211" s="17">
        <v>50743</v>
      </c>
      <c r="V211" s="20">
        <f>R211/G211</f>
        <v>8.2546451416387445E-2</v>
      </c>
      <c r="W211" s="20">
        <f>S211/G211</f>
        <v>0.14171489491318914</v>
      </c>
      <c r="X211" s="21">
        <f>S211*840</f>
        <v>1563240</v>
      </c>
      <c r="Y211" s="22">
        <f>F211-X211</f>
        <v>2660468</v>
      </c>
    </row>
    <row r="212" spans="1:254">
      <c r="A212" s="16" t="s">
        <v>206</v>
      </c>
      <c r="B212" s="16">
        <f>B211+1</f>
        <v>208</v>
      </c>
      <c r="C212" s="18">
        <f>F212/G212/12</f>
        <v>29.803488880559723</v>
      </c>
      <c r="D212" s="18">
        <f>J212/G212/12</f>
        <v>19.730925162418789</v>
      </c>
      <c r="E212" s="18">
        <f>Y212/G212/12</f>
        <v>18.007386931534231</v>
      </c>
      <c r="F212" s="17">
        <v>9541885</v>
      </c>
      <c r="G212" s="17">
        <v>26680</v>
      </c>
      <c r="H212" s="17">
        <v>67184</v>
      </c>
      <c r="I212" s="17">
        <f>H212*4*12</f>
        <v>3224832</v>
      </c>
      <c r="J212" s="17">
        <f>F212-I212</f>
        <v>6317053</v>
      </c>
      <c r="K212" s="19">
        <f>I212/F212</f>
        <v>0.33796592601985875</v>
      </c>
      <c r="L212" s="17">
        <v>11262564</v>
      </c>
      <c r="M212" s="17">
        <v>422</v>
      </c>
      <c r="N212" s="17">
        <v>25061</v>
      </c>
      <c r="O212" s="17">
        <v>7</v>
      </c>
      <c r="P212" s="17">
        <v>23507</v>
      </c>
      <c r="Q212" s="17">
        <v>1722</v>
      </c>
      <c r="R212" s="17">
        <v>2264</v>
      </c>
      <c r="S212" s="17">
        <v>4496</v>
      </c>
      <c r="T212" s="17">
        <v>589</v>
      </c>
      <c r="U212" s="17">
        <v>83107</v>
      </c>
      <c r="V212" s="20">
        <f>R212/G212</f>
        <v>8.4857571214392802E-2</v>
      </c>
      <c r="W212" s="20">
        <f>S212/G212</f>
        <v>0.16851574212893553</v>
      </c>
      <c r="X212" s="21">
        <f>S212*840</f>
        <v>3776640</v>
      </c>
      <c r="Y212" s="22">
        <f>F212-X212</f>
        <v>5765245</v>
      </c>
    </row>
    <row r="213" spans="1:254">
      <c r="A213" s="16" t="s">
        <v>214</v>
      </c>
      <c r="B213" s="16">
        <f>B212+1</f>
        <v>209</v>
      </c>
      <c r="C213" s="18">
        <f>F213/G213/12</f>
        <v>31.907909604519773</v>
      </c>
      <c r="D213" s="18">
        <f>J213/G213/12</f>
        <v>20.328248587570624</v>
      </c>
      <c r="E213" s="18">
        <f>Y213/G213/12</f>
        <v>18.857062146892655</v>
      </c>
      <c r="F213" s="17">
        <v>112954</v>
      </c>
      <c r="G213" s="17">
        <v>295</v>
      </c>
      <c r="H213" s="17">
        <v>854</v>
      </c>
      <c r="I213" s="17">
        <f>H213*4*12</f>
        <v>40992</v>
      </c>
      <c r="J213" s="17">
        <f>F213-I213</f>
        <v>71962</v>
      </c>
      <c r="K213" s="19">
        <f>I213/F213</f>
        <v>0.36290879473059828</v>
      </c>
      <c r="L213" s="17">
        <v>17599694</v>
      </c>
      <c r="M213" s="17">
        <v>59660</v>
      </c>
      <c r="N213" s="17">
        <v>284</v>
      </c>
      <c r="O213" s="17">
        <v>-1</v>
      </c>
      <c r="P213" s="17">
        <v>286</v>
      </c>
      <c r="Q213" s="17">
        <v>23</v>
      </c>
      <c r="R213" s="17">
        <v>26</v>
      </c>
      <c r="S213" s="17">
        <v>55</v>
      </c>
      <c r="T213" s="17">
        <v>7</v>
      </c>
      <c r="U213" s="17">
        <v>1163</v>
      </c>
      <c r="V213" s="20">
        <f>R213/G213</f>
        <v>8.8135593220338981E-2</v>
      </c>
      <c r="W213" s="20">
        <f>S213/G213</f>
        <v>0.1864406779661017</v>
      </c>
      <c r="X213" s="21">
        <f>S213*840</f>
        <v>46200</v>
      </c>
      <c r="Y213" s="22">
        <f>F213-X213</f>
        <v>66754</v>
      </c>
    </row>
    <row r="214" spans="1:254">
      <c r="A214" s="16" t="s">
        <v>223</v>
      </c>
      <c r="B214" s="16">
        <f>B213+1</f>
        <v>210</v>
      </c>
      <c r="C214" s="18">
        <f>F214/G214/12</f>
        <v>37.729865771812079</v>
      </c>
      <c r="D214" s="18">
        <f>J214/G214/12</f>
        <v>24.119127516778523</v>
      </c>
      <c r="E214" s="18">
        <f>Y214/G214/12</f>
        <v>23.166107382550337</v>
      </c>
      <c r="F214" s="17">
        <v>67461</v>
      </c>
      <c r="G214" s="17">
        <v>149</v>
      </c>
      <c r="H214" s="17">
        <v>507</v>
      </c>
      <c r="I214" s="17">
        <f>H214*4*12</f>
        <v>24336</v>
      </c>
      <c r="J214" s="17">
        <f>F214-I214</f>
        <v>43125</v>
      </c>
      <c r="K214" s="19">
        <f>I214/F214</f>
        <v>0.36074176190687951</v>
      </c>
      <c r="L214" s="17">
        <v>1844325</v>
      </c>
      <c r="M214" s="17">
        <v>12378</v>
      </c>
      <c r="N214" s="17">
        <v>141</v>
      </c>
      <c r="O214" s="17">
        <v>6</v>
      </c>
      <c r="P214" s="17">
        <v>133</v>
      </c>
      <c r="Q214" s="17">
        <v>8</v>
      </c>
      <c r="R214" s="17">
        <v>13</v>
      </c>
      <c r="S214" s="17">
        <v>31</v>
      </c>
      <c r="T214" s="17">
        <v>3</v>
      </c>
      <c r="U214" s="17">
        <v>701</v>
      </c>
      <c r="V214" s="20">
        <f>R214/G214</f>
        <v>8.7248322147651006E-2</v>
      </c>
      <c r="W214" s="20">
        <f>S214/G214</f>
        <v>0.20805369127516779</v>
      </c>
      <c r="X214" s="21">
        <f>S214*840</f>
        <v>26040</v>
      </c>
      <c r="Y214" s="22">
        <f>F214-X214</f>
        <v>41421</v>
      </c>
    </row>
    <row r="215" spans="1:254">
      <c r="A215" s="16" t="s">
        <v>194</v>
      </c>
      <c r="B215" s="16">
        <f>B214+1</f>
        <v>211</v>
      </c>
      <c r="C215" s="18">
        <f>F215/G215/12</f>
        <v>26.472222222222225</v>
      </c>
      <c r="D215" s="18">
        <f>J215/G215/12</f>
        <v>22.472222222222225</v>
      </c>
      <c r="E215" s="18">
        <f>Y215/G215/12</f>
        <v>26.472222222222225</v>
      </c>
      <c r="F215" s="17">
        <v>953</v>
      </c>
      <c r="G215" s="17">
        <v>3</v>
      </c>
      <c r="H215" s="17">
        <v>3</v>
      </c>
      <c r="I215" s="17">
        <f>H215*4*12</f>
        <v>144</v>
      </c>
      <c r="J215" s="17">
        <f>F215-I215</f>
        <v>809</v>
      </c>
      <c r="K215" s="19">
        <f>I215/F215</f>
        <v>0.15110178384050368</v>
      </c>
      <c r="L215" s="17">
        <v>775480</v>
      </c>
      <c r="M215" s="17">
        <v>258493</v>
      </c>
      <c r="N215" s="17">
        <v>3</v>
      </c>
      <c r="O215" s="17">
        <v>100</v>
      </c>
      <c r="P215" s="17"/>
      <c r="Q215" s="17"/>
      <c r="R215" s="17">
        <v>1</v>
      </c>
      <c r="S215" s="17"/>
      <c r="T215" s="17"/>
      <c r="U215" s="17">
        <v>7</v>
      </c>
      <c r="V215" s="20">
        <f>R215/G215</f>
        <v>0.33333333333333331</v>
      </c>
      <c r="W215" s="20">
        <f>S215/G215</f>
        <v>0</v>
      </c>
      <c r="X215" s="21">
        <f>S215*840</f>
        <v>0</v>
      </c>
      <c r="Y215" s="22">
        <f>F215-X215</f>
        <v>953</v>
      </c>
    </row>
    <row r="216" spans="1:254">
      <c r="A216"/>
      <c r="B216"/>
      <c r="C216" s="8"/>
      <c r="D216" s="8"/>
      <c r="E216" s="8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  <c r="IP216"/>
      <c r="IQ216"/>
      <c r="IR216"/>
      <c r="IS216"/>
      <c r="IT216"/>
    </row>
    <row r="218" spans="1:254">
      <c r="Z218" s="5"/>
      <c r="AB218" s="4"/>
      <c r="AD218" s="4"/>
      <c r="AF218" s="4"/>
      <c r="AH218" s="10"/>
      <c r="AI218" s="10"/>
      <c r="AL218" s="4"/>
      <c r="AM218" s="4"/>
      <c r="AN218" s="4"/>
      <c r="AO218" s="4"/>
      <c r="AP218" s="4"/>
      <c r="AR218" s="4"/>
      <c r="AT218" s="10"/>
      <c r="AU218" s="10"/>
    </row>
  </sheetData>
  <sheetProtection selectLockedCells="1" selectUnlockedCells="1"/>
  <autoFilter ref="A4:IT4">
    <filterColumn colId="4"/>
    <filterColumn colId="5"/>
    <filterColumn colId="6"/>
  </autoFilter>
  <sortState ref="A4:Y214">
    <sortCondition ref="E3"/>
  </sortState>
  <mergeCells count="2">
    <mergeCell ref="AH218:AI218"/>
    <mergeCell ref="AT218:AU218"/>
  </mergeCells>
  <conditionalFormatting sqref="K5:K215">
    <cfRule type="colorScale" priority="5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C5:C215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V1:W104857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D5:D215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5:E21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Roman,Normalny"&amp;12&amp;A</oddHeader>
    <oddFooter>&amp;C&amp;"Times New Roman,Normalny"&amp;12Page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Rocznik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</dc:creator>
  <cp:lastModifiedBy>DB</cp:lastModifiedBy>
  <dcterms:created xsi:type="dcterms:W3CDTF">2016-02-23T18:00:50Z</dcterms:created>
  <dcterms:modified xsi:type="dcterms:W3CDTF">2016-02-23T21:09:39Z</dcterms:modified>
</cp:coreProperties>
</file>